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NIN\KHOA NONG NGHIEP THUY SAN\HOC BONG\KHUYEN KHICH HOC TAP\NAM HOC 2024-2025\HOC KY II\DOT 2\"/>
    </mc:Choice>
  </mc:AlternateContent>
  <xr:revisionPtr revIDLastSave="0" documentId="13_ncr:1_{E906C95A-CC40-4865-B19F-4C1D69763131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DOT 2-in" sheetId="32" r:id="rId1"/>
    <sheet name="TH dot 2" sheetId="33" r:id="rId2"/>
    <sheet name="DOT3" sheetId="34" r:id="rId3"/>
    <sheet name="GK" sheetId="3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34" l="1"/>
  <c r="N6" i="34"/>
  <c r="N7" i="34"/>
  <c r="N8" i="34"/>
  <c r="N9" i="34"/>
  <c r="N10" i="34"/>
  <c r="N11" i="34"/>
  <c r="N12" i="34"/>
  <c r="N5" i="34"/>
  <c r="E13" i="34"/>
  <c r="D13" i="34"/>
  <c r="C35" i="33"/>
  <c r="G33" i="33"/>
  <c r="F33" i="33"/>
  <c r="E33" i="33"/>
  <c r="N33" i="33"/>
  <c r="N27" i="33"/>
  <c r="N25" i="33"/>
  <c r="N21" i="33"/>
  <c r="N19" i="33"/>
  <c r="N17" i="33"/>
  <c r="N15" i="33"/>
  <c r="N14" i="33"/>
  <c r="N13" i="33"/>
  <c r="L34" i="32"/>
  <c r="N11" i="33"/>
  <c r="N10" i="33"/>
  <c r="N9" i="33"/>
  <c r="N7" i="33"/>
  <c r="N5" i="33"/>
  <c r="L44" i="32" l="1"/>
  <c r="L27" i="32"/>
  <c r="L15" i="32"/>
  <c r="L70" i="32"/>
  <c r="O81" i="32"/>
  <c r="O82" i="32"/>
  <c r="L80" i="32" l="1"/>
  <c r="L60" i="32"/>
  <c r="L78" i="32"/>
  <c r="L76" i="32"/>
  <c r="L74" i="32"/>
  <c r="L73" i="32" l="1"/>
  <c r="L50" i="32" l="1"/>
  <c r="L48" i="32"/>
  <c r="D82" i="32"/>
  <c r="L35" i="32" l="1"/>
  <c r="L36" i="32"/>
  <c r="L37" i="32"/>
  <c r="L38" i="32"/>
  <c r="L30" i="32"/>
  <c r="L31" i="32"/>
  <c r="L32" i="32"/>
  <c r="L33" i="32"/>
  <c r="L29" i="32"/>
  <c r="N34" i="32" l="1"/>
  <c r="L26" i="32"/>
  <c r="L23" i="32"/>
  <c r="L17" i="32"/>
  <c r="L18" i="32"/>
  <c r="L43" i="32"/>
  <c r="N42" i="32" s="1"/>
  <c r="L63" i="32" l="1"/>
  <c r="L41" i="32"/>
  <c r="L40" i="32"/>
  <c r="N62" i="32" l="1"/>
  <c r="L67" i="32"/>
  <c r="L65" i="32"/>
  <c r="L58" i="32"/>
  <c r="L69" i="32"/>
  <c r="L19" i="32"/>
  <c r="L20" i="32"/>
  <c r="N16" i="32" l="1"/>
  <c r="L16" i="32"/>
  <c r="N57" i="32"/>
  <c r="N39" i="32"/>
  <c r="L62" i="32"/>
  <c r="N69" i="32"/>
  <c r="L57" i="32"/>
  <c r="L42" i="32"/>
  <c r="L39" i="32"/>
  <c r="N28" i="32"/>
  <c r="L28" i="32"/>
  <c r="N25" i="32"/>
  <c r="L25" i="32"/>
  <c r="H33" i="33"/>
  <c r="L55" i="32" l="1"/>
  <c r="L53" i="32"/>
  <c r="N52" i="32" l="1"/>
  <c r="L72" i="32"/>
  <c r="L52" i="32"/>
  <c r="L24" i="32" l="1"/>
  <c r="L22" i="32"/>
  <c r="L21" i="32" l="1"/>
  <c r="N21" i="32"/>
  <c r="D33" i="33"/>
  <c r="L46" i="32"/>
  <c r="N73" i="32" l="1"/>
  <c r="L45" i="32" l="1"/>
  <c r="G13" i="34" l="1"/>
  <c r="H13" i="34"/>
  <c r="F13" i="34"/>
  <c r="N45" i="32" l="1"/>
  <c r="N80" i="32" s="1"/>
  <c r="N13" i="34" l="1"/>
</calcChain>
</file>

<file path=xl/sharedStrings.xml><?xml version="1.0" encoding="utf-8"?>
<sst xmlns="http://schemas.openxmlformats.org/spreadsheetml/2006/main" count="780" uniqueCount="441">
  <si>
    <t>HỌ VÀ TÊN</t>
  </si>
  <si>
    <t>RL</t>
  </si>
  <si>
    <t>THÀNH TIỀN</t>
  </si>
  <si>
    <t>CỘNG HÒA XÃ HỘI CHỦ NGHĨA VIỆT NAM</t>
  </si>
  <si>
    <t>MSSV</t>
  </si>
  <si>
    <t>ĐIỂM</t>
  </si>
  <si>
    <t>GHI CHÚ</t>
  </si>
  <si>
    <t>TBHK</t>
  </si>
  <si>
    <t>STT</t>
  </si>
  <si>
    <t>Mẫu: HB01</t>
  </si>
  <si>
    <t xml:space="preserve">                               KHOA NÔNG NGHIỆP - THỦY SẢN</t>
  </si>
  <si>
    <t>BẬC ĐẠI HỌC</t>
  </si>
  <si>
    <t>Giỏi</t>
  </si>
  <si>
    <t>DANH SÁCH NHẬN HỌC BỔNG KHUYẾN KHÍCH HỌC TẬP</t>
  </si>
  <si>
    <t xml:space="preserve"> Độc lập - Tự do - Hạnh phúc</t>
  </si>
  <si>
    <t>ĐƠN GIÁ
HỌC BỔNG</t>
  </si>
  <si>
    <t xml:space="preserve">XẾP LOẠI
HỌC BỔNG </t>
  </si>
  <si>
    <t xml:space="preserve">  </t>
  </si>
  <si>
    <t>PHÒNG CTSV-HS</t>
  </si>
  <si>
    <t>KHOA NÔNG NGHIỆP - THỦY SẢN</t>
  </si>
  <si>
    <t xml:space="preserve"> TRƯỞNG KHOA</t>
  </si>
  <si>
    <t>HIỆU TRƯỞNG</t>
  </si>
  <si>
    <t>Khá</t>
  </si>
  <si>
    <t>SỐ TC</t>
  </si>
  <si>
    <t>12=9*10*11</t>
  </si>
  <si>
    <t>TT</t>
  </si>
  <si>
    <t>Lớp</t>
  </si>
  <si>
    <t xml:space="preserve">Tổng số SV </t>
  </si>
  <si>
    <t>Tổng số SV nhận HB</t>
  </si>
  <si>
    <t>Xếp loại HB</t>
  </si>
  <si>
    <t>Mức HB được hưởng</t>
  </si>
  <si>
    <t>Đơn giá học bổng</t>
  </si>
  <si>
    <t>Thành tiền</t>
  </si>
  <si>
    <t>Ghi chú</t>
  </si>
  <si>
    <t>XS</t>
  </si>
  <si>
    <t>Số TC</t>
  </si>
  <si>
    <t>10=6*7*8*9</t>
  </si>
  <si>
    <t>TỔNG</t>
  </si>
  <si>
    <t xml:space="preserve">                                    TRƯỜNG ĐẠI HỌC TRÀ VINH</t>
  </si>
  <si>
    <t>Tổng SV</t>
  </si>
  <si>
    <t>Tổng số sinh viên trong danh sách:</t>
  </si>
  <si>
    <t xml:space="preserve"> Khóa       </t>
  </si>
  <si>
    <r>
      <t xml:space="preserve">Đơn giá/01 TC </t>
    </r>
    <r>
      <rPr>
        <sz val="12"/>
        <rFont val="Times New Roman"/>
        <family val="1"/>
      </rPr>
      <t>(đơn giá theo chuyên ngành)</t>
    </r>
  </si>
  <si>
    <t>SỐ CMND/
CCCD</t>
  </si>
  <si>
    <t>Xuất sắc</t>
  </si>
  <si>
    <t xml:space="preserve">PHẦN TRĂM
(%)
MỨC HB 
ĐƯỢC
HƯỞNG </t>
  </si>
  <si>
    <t>suất</t>
  </si>
  <si>
    <t>ok</t>
  </si>
  <si>
    <t>20tc</t>
  </si>
  <si>
    <t xml:space="preserve">            LẬP BẢNG</t>
  </si>
  <si>
    <t>KHÓA 2023</t>
  </si>
  <si>
    <t>KHÓA 2024</t>
  </si>
  <si>
    <t>Linh</t>
  </si>
  <si>
    <t>Nàng</t>
  </si>
  <si>
    <t>19tc</t>
  </si>
  <si>
    <t>7tc</t>
  </si>
  <si>
    <r>
      <t xml:space="preserve">ĐƠN GIÁ/01TC
</t>
    </r>
    <r>
      <rPr>
        <i/>
        <sz val="12"/>
        <color theme="1"/>
        <rFont val="Times New Roman"/>
        <family val="1"/>
      </rPr>
      <t>(Đơn giá theo chuyên ngành)</t>
    </r>
  </si>
  <si>
    <t>DA21TSA</t>
  </si>
  <si>
    <t>DA21TSB</t>
  </si>
  <si>
    <t>DA21KTCT</t>
  </si>
  <si>
    <t>DA21CNSH</t>
  </si>
  <si>
    <t>DA21TYA</t>
  </si>
  <si>
    <t>DA21TYB</t>
  </si>
  <si>
    <t>DA21TYC</t>
  </si>
  <si>
    <t>DA22TSA</t>
  </si>
  <si>
    <t>DA22TSB</t>
  </si>
  <si>
    <t>DA22KTCT</t>
  </si>
  <si>
    <t>DA22CNSH</t>
  </si>
  <si>
    <t>DA22TYA</t>
  </si>
  <si>
    <t>DA22TYB</t>
  </si>
  <si>
    <t>DA23TSB</t>
  </si>
  <si>
    <t>DA23NN</t>
  </si>
  <si>
    <t>DA23TYB</t>
  </si>
  <si>
    <t>DA24TS</t>
  </si>
  <si>
    <t>DA22CNTP</t>
  </si>
  <si>
    <t>TRƯỜNG ĐẠI HỌC TRÀ VINH</t>
  </si>
  <si>
    <t>Độc lập - Tự do - Hạnh phúc</t>
  </si>
  <si>
    <t xml:space="preserve">BẬC ĐẠI HỌC </t>
  </si>
  <si>
    <t>XẾP LOẠI
 HỌC TẬP</t>
  </si>
  <si>
    <t>Đạt</t>
  </si>
  <si>
    <t>Nguyễn Thành</t>
  </si>
  <si>
    <t>Huy</t>
  </si>
  <si>
    <t>Nguyễn Thanh</t>
  </si>
  <si>
    <t>Nhân</t>
  </si>
  <si>
    <t>Kiệt</t>
  </si>
  <si>
    <t>Lộc</t>
  </si>
  <si>
    <t>Thảo</t>
  </si>
  <si>
    <t>Thịnh</t>
  </si>
  <si>
    <t>Lập bảng</t>
  </si>
  <si>
    <t>Ngô Văn Nin</t>
  </si>
  <si>
    <t>KHÓA 2021</t>
  </si>
  <si>
    <t xml:space="preserve">                                                    Vĩnh Long, ngày       tháng       năm 2025</t>
  </si>
  <si>
    <t>2suất/30sv</t>
  </si>
  <si>
    <t>Hoàng</t>
  </si>
  <si>
    <t>17tc</t>
  </si>
  <si>
    <t>Số tiền bằng chữ: Hai trăm ba mươi bảy triệu chín trăm ba mươi sáu nghìn đồng.</t>
  </si>
  <si>
    <t>DA23TSA</t>
  </si>
  <si>
    <t>DA23CNSH</t>
  </si>
  <si>
    <t>DA23CNTP</t>
  </si>
  <si>
    <t>Huỳnh Phúc</t>
  </si>
  <si>
    <t>Duyên</t>
  </si>
  <si>
    <t>Đăng</t>
  </si>
  <si>
    <t>Hân</t>
  </si>
  <si>
    <t>Hiền</t>
  </si>
  <si>
    <t>Nghi</t>
  </si>
  <si>
    <t>Nguyệt</t>
  </si>
  <si>
    <t>Trần Thị Ngọc</t>
  </si>
  <si>
    <t>Tú</t>
  </si>
  <si>
    <t>Thanh</t>
  </si>
  <si>
    <t>Nam</t>
  </si>
  <si>
    <t>Nhi</t>
  </si>
  <si>
    <t>Quí</t>
  </si>
  <si>
    <t>Quyên</t>
  </si>
  <si>
    <t>Thư</t>
  </si>
  <si>
    <t>Vy</t>
  </si>
  <si>
    <t xml:space="preserve">                 Tổng số sinh viên trong danh sách là: 35 Sinh viên</t>
  </si>
  <si>
    <t>Vĩnh Long, ngày         tháng        năm 2025</t>
  </si>
  <si>
    <t xml:space="preserve"> HỌC KỲ II - NĂM HỌC 2024-2025 (ĐỢT 2)</t>
  </si>
  <si>
    <t>Đính kèm Quyết định số:……….../QĐ-ĐHTV, ngày……… tháng……… năm 2025 về việc tặng giấy khen và học bổng khuyến khích học tập cho sinh viên
 Khoa Nông nghiệp - Thủy sản học kỳ II, năm học 2024-2025 (Đợt 2)</t>
  </si>
  <si>
    <t>1. ĐẠI HỌC THÚ Y 2021 (DA21TYA)</t>
  </si>
  <si>
    <t>2. ĐẠI HỌC THÚ Y 2021 (DA21TYC)</t>
  </si>
  <si>
    <t>4suất/45sv</t>
  </si>
  <si>
    <t>3suất/34sv</t>
  </si>
  <si>
    <t>Hiểu</t>
  </si>
  <si>
    <t>1suất/7sv</t>
  </si>
  <si>
    <t>KHÓA 2022</t>
  </si>
  <si>
    <t>1. ĐẠI HỌC THÚ Y 2022 (DA22TYA)</t>
  </si>
  <si>
    <t>2. ĐẠI HỌC THÚ Y 20222 (DA22TYB)</t>
  </si>
  <si>
    <t>3. ĐẠI HỌC CÔNG NGHỆ SINH HỌC 2021 (DA21CNSH)</t>
  </si>
  <si>
    <t>3. ĐẠI HỌC CÔNG NGHỆ THỰC PHẨM 2022 (DA22CNTP)</t>
  </si>
  <si>
    <t>4. ĐẠI HỌC KỸ THUẬT CÂY TRỒNG 2022 (DA22KTCT)</t>
  </si>
  <si>
    <t>1. ĐẠI HỌC THÚ Y 2023 (DA23TYB)</t>
  </si>
  <si>
    <t>2. ĐẠI HỌC NUÔI TRỒNG THỦY SẢN 2023 (DA23TSA)</t>
  </si>
  <si>
    <t>3. ĐẠI HỌC NUÔI TRỒNG THỦY SẢN 2023 (DA23TSB)</t>
  </si>
  <si>
    <t>4. ĐẠI HỌC CÔNG NGHỆ THỰC PHẨM 2023 (DA23CNTP)</t>
  </si>
  <si>
    <t>5. ĐẠI HỌC CÔNG NGHỆ SINH HỌC 2023 (DA23CNSH)</t>
  </si>
  <si>
    <t>1. ĐẠI HỌC NUÔI TRỒNG THỦY SẢN 2024 (DA24TS)</t>
  </si>
  <si>
    <t>Vui</t>
  </si>
  <si>
    <t>Nin</t>
  </si>
  <si>
    <t>Toàn</t>
  </si>
  <si>
    <t>Duy</t>
  </si>
  <si>
    <t>Nguyên</t>
  </si>
  <si>
    <t>Trầm Thị Mỹ Quyên</t>
  </si>
  <si>
    <t>6tc coop</t>
  </si>
  <si>
    <t>22tc</t>
  </si>
  <si>
    <t>1suất/9sv</t>
  </si>
  <si>
    <t>Trần Thị Yến Như</t>
  </si>
  <si>
    <t>Trà Thị Xuân Ngà</t>
  </si>
  <si>
    <t>8tc coop</t>
  </si>
  <si>
    <t>Huỳnh Thị Tố Quyên</t>
  </si>
  <si>
    <t>Phùng Vi Hân</t>
  </si>
  <si>
    <t>Cao Thị Mỹ Duyên</t>
  </si>
  <si>
    <t>Phan Thị Hồng Phượng</t>
  </si>
  <si>
    <t>3suất/32sv</t>
  </si>
  <si>
    <t>Nguyễn Thị Thanh Vân</t>
  </si>
  <si>
    <t>1suất/17sv</t>
  </si>
  <si>
    <t>Đinh Thanh Vinh</t>
  </si>
  <si>
    <t>Lại Hoàng Tuấn Kiệt</t>
  </si>
  <si>
    <t>Nguyễn Tường Vi</t>
  </si>
  <si>
    <t>Đoàn Phúc Hậu</t>
  </si>
  <si>
    <t>Nguyễn Hoàng Phúc</t>
  </si>
  <si>
    <t>Nguyễn Thị Nhặn</t>
  </si>
  <si>
    <t>Đinh Phú Hòa</t>
  </si>
  <si>
    <t>Trương Phi Nhung</t>
  </si>
  <si>
    <t>Nguyễn Khoa Nam</t>
  </si>
  <si>
    <t>Trương Thị Tuyết Linh</t>
  </si>
  <si>
    <t>Lê Văn</t>
  </si>
  <si>
    <t>Chấm</t>
  </si>
  <si>
    <t>Thạch Ngọc</t>
  </si>
  <si>
    <t>Dinh</t>
  </si>
  <si>
    <t>Nguyễn Thị Thúy</t>
  </si>
  <si>
    <t>Hằng</t>
  </si>
  <si>
    <t>Nguyễn Trung</t>
  </si>
  <si>
    <t>Luyến</t>
  </si>
  <si>
    <t>Dương Ngọc Diễm</t>
  </si>
  <si>
    <t>My</t>
  </si>
  <si>
    <t>Nghị Yến</t>
  </si>
  <si>
    <t>Phụng</t>
  </si>
  <si>
    <t>Nguyễn Quách Anh</t>
  </si>
  <si>
    <t>Quốc</t>
  </si>
  <si>
    <t>Kim Sa</t>
  </si>
  <si>
    <t>Rết</t>
  </si>
  <si>
    <t>Đại học Thú y (DA21TYA)</t>
  </si>
  <si>
    <t>Đại học Thú y (DA21TYC)</t>
  </si>
  <si>
    <t>Đặng Ngọc</t>
  </si>
  <si>
    <t>Trần Thành</t>
  </si>
  <si>
    <t>Lê Thị Anh</t>
  </si>
  <si>
    <t>Đại học Công nghệ Sinh học (DA21CNSH)</t>
  </si>
  <si>
    <t xml:space="preserve">Nguyễn Lý Ngọc </t>
  </si>
  <si>
    <t xml:space="preserve">Huỳnh Lâm Anh </t>
  </si>
  <si>
    <t xml:space="preserve">Nguyễn Tuyết </t>
  </si>
  <si>
    <t>Anh</t>
  </si>
  <si>
    <t xml:space="preserve">Dương Tiểu </t>
  </si>
  <si>
    <t>Muội</t>
  </si>
  <si>
    <t xml:space="preserve">Đặng Thị Oanh </t>
  </si>
  <si>
    <t>Yến</t>
  </si>
  <si>
    <t>Như</t>
  </si>
  <si>
    <t xml:space="preserve">Nguyễn Như </t>
  </si>
  <si>
    <t>Khải</t>
  </si>
  <si>
    <t>Đại học Thú y (DA22TYA)</t>
  </si>
  <si>
    <t>Đại học Thú y (DA22TYB)</t>
  </si>
  <si>
    <t>Đại học Công nghệ Thực phẩm (DA22CNTP)</t>
  </si>
  <si>
    <t>Trần Văn Chiến</t>
  </si>
  <si>
    <t>Diệp Thị Triệu Diễu</t>
  </si>
  <si>
    <t>Huỳnh Như Huỳnh</t>
  </si>
  <si>
    <t>Trần Á Châu</t>
  </si>
  <si>
    <t>Nguyễn Thị Kim Thoa</t>
  </si>
  <si>
    <t>Lê Minh Hải</t>
  </si>
  <si>
    <t>Phạm Đình Khánh</t>
  </si>
  <si>
    <t>Đoan</t>
  </si>
  <si>
    <t>Hậu</t>
  </si>
  <si>
    <t>Trần Trung</t>
  </si>
  <si>
    <t>111322032</t>
  </si>
  <si>
    <t>Dương Nhật</t>
  </si>
  <si>
    <t>Huỳnh Nguyễn</t>
  </si>
  <si>
    <t xml:space="preserve">Huy </t>
  </si>
  <si>
    <t>Trần Thị Mỹ</t>
  </si>
  <si>
    <t>Dung</t>
  </si>
  <si>
    <t>Lâm Mộng</t>
  </si>
  <si>
    <t>Ngọc</t>
  </si>
  <si>
    <t>Đỗ Vạn Trí</t>
  </si>
  <si>
    <t>Thức</t>
  </si>
  <si>
    <t xml:space="preserve">Trần Mạnh </t>
  </si>
  <si>
    <t>Thường</t>
  </si>
  <si>
    <t>Lê Thảo</t>
  </si>
  <si>
    <t xml:space="preserve">Vũ Trần Mai </t>
  </si>
  <si>
    <t>Thạch Thị</t>
  </si>
  <si>
    <t>Chúc</t>
  </si>
  <si>
    <t xml:space="preserve">Trần Tấn </t>
  </si>
  <si>
    <t>Lê Bích Ngọc</t>
  </si>
  <si>
    <t>Nguyễn Thị Thanh Nguyệt</t>
  </si>
  <si>
    <t>Nguyễn Thị Ngọc Thư</t>
  </si>
  <si>
    <t>Nguyễn Ngọc Diễm Thúy</t>
  </si>
  <si>
    <t>4suất/54sv</t>
  </si>
  <si>
    <t>Thạch Phi Na</t>
  </si>
  <si>
    <t>Vi</t>
  </si>
  <si>
    <t>Nguyễn Đông</t>
  </si>
  <si>
    <t>Âu</t>
  </si>
  <si>
    <t>Bùi Bảo</t>
  </si>
  <si>
    <t>Minh</t>
  </si>
  <si>
    <t>Trần Duy</t>
  </si>
  <si>
    <t>Nguyễn</t>
  </si>
  <si>
    <t>Huỳnh Thảo</t>
  </si>
  <si>
    <t>Trần Lê Minh</t>
  </si>
  <si>
    <t>Nhật</t>
  </si>
  <si>
    <t>Nguyễn Thị</t>
  </si>
  <si>
    <t>Phong</t>
  </si>
  <si>
    <t>Nguyễn Chí</t>
  </si>
  <si>
    <t>Phạm Đăng</t>
  </si>
  <si>
    <t>Trần Lâm Vũ</t>
  </si>
  <si>
    <t>Trần Gia</t>
  </si>
  <si>
    <t>Võ Huỳnh Anh</t>
  </si>
  <si>
    <t>Thơ</t>
  </si>
  <si>
    <t>Huỳnh Anh</t>
  </si>
  <si>
    <t>Huỳnh Thị Minh</t>
  </si>
  <si>
    <t>Nguyễn Thị Huyền</t>
  </si>
  <si>
    <t>Trân</t>
  </si>
  <si>
    <t>Dương Thị Mai</t>
  </si>
  <si>
    <t>Trinh</t>
  </si>
  <si>
    <t>Nguyễn Hoàng Tuấn</t>
  </si>
  <si>
    <t>Phạm Vĩnh</t>
  </si>
  <si>
    <t>Tường</t>
  </si>
  <si>
    <t>Trần Phú</t>
  </si>
  <si>
    <t>Vinh</t>
  </si>
  <si>
    <t>Võ Thị Yến</t>
  </si>
  <si>
    <t>Xuân</t>
  </si>
  <si>
    <t>Trần Khởi</t>
  </si>
  <si>
    <t>Bích</t>
  </si>
  <si>
    <t>Lâm</t>
  </si>
  <si>
    <t>Kim Thị Ngọc</t>
  </si>
  <si>
    <t>Mai</t>
  </si>
  <si>
    <t>Nhàng</t>
  </si>
  <si>
    <t>Hồ Thị Yến</t>
  </si>
  <si>
    <t>Nhung</t>
  </si>
  <si>
    <t>Nguyễn Bích</t>
  </si>
  <si>
    <t>Nguyễn Thị Ngọc</t>
  </si>
  <si>
    <t>Thoảng</t>
  </si>
  <si>
    <t>Tiên</t>
  </si>
  <si>
    <t xml:space="preserve">Nguyễn Thị Huyền </t>
  </si>
  <si>
    <t>Nguyễn Hoàng</t>
  </si>
  <si>
    <t>Phùng Thanh</t>
  </si>
  <si>
    <t>Hà Thị Tuyết</t>
  </si>
  <si>
    <t>Trần Trang</t>
  </si>
  <si>
    <t>Trần Thị Thanh</t>
  </si>
  <si>
    <t>Nguyễn Thị Kiều</t>
  </si>
  <si>
    <t>Bùi Phúc Duy</t>
  </si>
  <si>
    <t>Chương</t>
  </si>
  <si>
    <t>Trịnh Minh</t>
  </si>
  <si>
    <t>Nhựt</t>
  </si>
  <si>
    <t>Võ Thanh</t>
  </si>
  <si>
    <t>Phú</t>
  </si>
  <si>
    <t>Trần Minh</t>
  </si>
  <si>
    <t>Sơn</t>
  </si>
  <si>
    <t>Thạch Thị Phương</t>
  </si>
  <si>
    <t>Đại học Kỹ thuật Cây trồng (DA22KTCT)</t>
  </si>
  <si>
    <t>Đại học Thú y (DA23TYB)</t>
  </si>
  <si>
    <t>Đại học Nuôi trồng Thủy sản (DA24TS)</t>
  </si>
  <si>
    <t>Trần Quang</t>
  </si>
  <si>
    <t>Võ Thị Mỹ</t>
  </si>
  <si>
    <t>Bình</t>
  </si>
  <si>
    <t>Nguyễn Thị Kim</t>
  </si>
  <si>
    <t>Cương</t>
  </si>
  <si>
    <t>Diệp Minh</t>
  </si>
  <si>
    <t>Hứa Ngọc</t>
  </si>
  <si>
    <t>Đặng</t>
  </si>
  <si>
    <t>Hoài</t>
  </si>
  <si>
    <t>Hà Thị</t>
  </si>
  <si>
    <t>Kiều</t>
  </si>
  <si>
    <t>Trầm Gia</t>
  </si>
  <si>
    <t>Lục</t>
  </si>
  <si>
    <t>Phan Thị Hồng Dung</t>
  </si>
  <si>
    <t>Trần Thị Tố Ngân</t>
  </si>
  <si>
    <t>2suất/31sv</t>
  </si>
  <si>
    <t>Ngô Thị Quỳnh</t>
  </si>
  <si>
    <t>Nguyễn Thị Mỹ</t>
  </si>
  <si>
    <t>Huỳnh Thị Mỹ</t>
  </si>
  <si>
    <t>Nguyễn Thị Thanh</t>
  </si>
  <si>
    <t>Ngà</t>
  </si>
  <si>
    <t>Nguyễn Thị Mộng</t>
  </si>
  <si>
    <t>Lê Thị Thu Thảo</t>
  </si>
  <si>
    <t>Lê Thị Mộng Trà</t>
  </si>
  <si>
    <t xml:space="preserve">Nguyễn Ngọc </t>
  </si>
  <si>
    <t>Đặng Văn</t>
  </si>
  <si>
    <t>Phải</t>
  </si>
  <si>
    <t xml:space="preserve">Nguyễn Thị Anh </t>
  </si>
  <si>
    <t>Thạch Thị Minh</t>
  </si>
  <si>
    <t xml:space="preserve">Nguyễn Minh </t>
  </si>
  <si>
    <t>Tiến</t>
  </si>
  <si>
    <t xml:space="preserve">Lý Thị Thu </t>
  </si>
  <si>
    <t>Trang</t>
  </si>
  <si>
    <t xml:space="preserve">Lê Thị Ngọc </t>
  </si>
  <si>
    <t>Tuyền</t>
  </si>
  <si>
    <t>Nguyễn Mạnh</t>
  </si>
  <si>
    <t>Lâm Thị Huỳnh</t>
  </si>
  <si>
    <t>Thạc Thị Hồng Như</t>
  </si>
  <si>
    <t>Hoa</t>
  </si>
  <si>
    <t>Trần khánh</t>
  </si>
  <si>
    <t>Hưng</t>
  </si>
  <si>
    <t>070137044186</t>
  </si>
  <si>
    <t>084304000770</t>
  </si>
  <si>
    <t>'070137044259</t>
  </si>
  <si>
    <t>084304010158</t>
  </si>
  <si>
    <t>070130933104</t>
  </si>
  <si>
    <t>084302001289</t>
  </si>
  <si>
    <t>3suất/41sv</t>
  </si>
  <si>
    <t>Lâm Thị Khánh</t>
  </si>
  <si>
    <t>Ly</t>
  </si>
  <si>
    <t xml:space="preserve">Lâm Thị Hồng </t>
  </si>
  <si>
    <t>Thắm</t>
  </si>
  <si>
    <t>Nguyễn Thị Bích</t>
  </si>
  <si>
    <t>Trâm</t>
  </si>
  <si>
    <t>Tô Hoài Ân</t>
  </si>
  <si>
    <t>Lê Công Bằng</t>
  </si>
  <si>
    <t>Nguyễn Thị Bảo Ngọc</t>
  </si>
  <si>
    <t>Phạm Hoàng</t>
  </si>
  <si>
    <t>Phúc</t>
  </si>
  <si>
    <t>3suất/42sv</t>
  </si>
  <si>
    <t>2suất/26sv</t>
  </si>
  <si>
    <t>TỔNG CỘNG</t>
  </si>
  <si>
    <t>070137037211</t>
  </si>
  <si>
    <t>070138085110</t>
  </si>
  <si>
    <t>070137037503</t>
  </si>
  <si>
    <t>070137037724</t>
  </si>
  <si>
    <t>084304000802</t>
  </si>
  <si>
    <t>083303010362</t>
  </si>
  <si>
    <t>093304006641</t>
  </si>
  <si>
    <t>084302007875</t>
  </si>
  <si>
    <t>070116578581</t>
  </si>
  <si>
    <t>089302019458</t>
  </si>
  <si>
    <t>070125398871</t>
  </si>
  <si>
    <t>083203013126</t>
  </si>
  <si>
    <t>070131310682</t>
  </si>
  <si>
    <t>086303004949</t>
  </si>
  <si>
    <t>070146296309</t>
  </si>
  <si>
    <t>084305001011</t>
  </si>
  <si>
    <t>070145451904</t>
  </si>
  <si>
    <t>084305002187</t>
  </si>
  <si>
    <t>070145451831</t>
  </si>
  <si>
    <t>084305000821</t>
  </si>
  <si>
    <t>070145450381</t>
  </si>
  <si>
    <t>084305006476</t>
  </si>
  <si>
    <t>070145450371</t>
  </si>
  <si>
    <t>084305003424</t>
  </si>
  <si>
    <t>070145449098</t>
  </si>
  <si>
    <t>084305010337</t>
  </si>
  <si>
    <t>070145449081</t>
  </si>
  <si>
    <t>084305006132</t>
  </si>
  <si>
    <t>070134610091</t>
  </si>
  <si>
    <t>084304007902</t>
  </si>
  <si>
    <t>070145449241</t>
  </si>
  <si>
    <t>086304001142</t>
  </si>
  <si>
    <t>070145449276</t>
  </si>
  <si>
    <t>091204016806</t>
  </si>
  <si>
    <t>070205002027</t>
  </si>
  <si>
    <t>070145449543</t>
  </si>
  <si>
    <t>070145456191</t>
  </si>
  <si>
    <t>084305003761</t>
  </si>
  <si>
    <t>070150466596</t>
  </si>
  <si>
    <t>070343452438</t>
  </si>
  <si>
    <t>070150466601</t>
  </si>
  <si>
    <t>084206010318</t>
  </si>
  <si>
    <t>084206004716</t>
  </si>
  <si>
    <t>084306008805</t>
  </si>
  <si>
    <t>070131246161</t>
  </si>
  <si>
    <t>084203000328</t>
  </si>
  <si>
    <t>070131246208</t>
  </si>
  <si>
    <t>084202006400</t>
  </si>
  <si>
    <t>070120108857</t>
  </si>
  <si>
    <t>082303004732</t>
  </si>
  <si>
    <t>070131246313</t>
  </si>
  <si>
    <t>084203009672</t>
  </si>
  <si>
    <t>SỐ 
TÀI KHOẢN</t>
  </si>
  <si>
    <t>5suất/57sv</t>
  </si>
  <si>
    <t>070136369308</t>
  </si>
  <si>
    <t>096204014457</t>
  </si>
  <si>
    <t>070136369588</t>
  </si>
  <si>
    <t>084304003936</t>
  </si>
  <si>
    <t>070138783888</t>
  </si>
  <si>
    <t>083304011021</t>
  </si>
  <si>
    <t>070136369375</t>
  </si>
  <si>
    <t>084300006268</t>
  </si>
  <si>
    <t>070136369741</t>
  </si>
  <si>
    <t>083304008661</t>
  </si>
  <si>
    <t>ĐRL</t>
  </si>
  <si>
    <t>Đại học Thú y khóa 2021</t>
  </si>
  <si>
    <t>Đại học Công nghệ Sinh học khóa 2021</t>
  </si>
  <si>
    <t>Đại học Thú y khóa 2022</t>
  </si>
  <si>
    <t>Đại học Công nghệ Thực phẩm khóa 2022</t>
  </si>
  <si>
    <t>Đại học Kỹ thuật Cây trồng khóa 2022</t>
  </si>
  <si>
    <t>Đại học Thú y khóa 2023</t>
  </si>
  <si>
    <t>Đại học Nuôi trồng Thủy sản khóa 2023</t>
  </si>
  <si>
    <t>Đại học Công nghệ Thực phẩm khóa 2023</t>
  </si>
  <si>
    <t>Đại học Nuôi trồng Thủy sản khóa 2024</t>
  </si>
  <si>
    <t>Đại học Công nghệ Sinh học khóa 2023</t>
  </si>
  <si>
    <t>DANH SÁCH KHÔNG ĐỦ ĐIỀU KIỆN XÉT HỌC BỔNG KHUYẾN KHÍCH HỌC TẬP HỌC KỲ II - NĂM HỌC 2024-2025 (ĐỢT 3)</t>
  </si>
  <si>
    <t>DANH SÁCH ĐỦ ĐIỀU KIỆN XÉT HỌC BỔNG KHUYẾN KHÍCH HỌC TẬP HỌC KỲ II - NĂM HỌC 2024-2025 (ĐỢT 2)</t>
  </si>
  <si>
    <t>Đại học Công nghệ Sinh học (DA23CNSH)</t>
  </si>
  <si>
    <t>Đại học Công nghệ Thực phẩm (DA23CNTP)</t>
  </si>
  <si>
    <t>Đại học Nuôi trồng Thủy sản (DA23TSA)</t>
  </si>
  <si>
    <t>Đại học Nuôi trồng Thủy sản (DA23TSB)</t>
  </si>
  <si>
    <t>DANH SÁCH SINH VIÊN ĐƯỢC CẤP GIẤY KHEN
HỌC BỔNG KHUYẾN KHÍCH HỌC TẬP, HỌC KỲ II, NĂM HỌC 2024-2025 (ĐỢT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</si>
</sst>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1010000]d/m/yyyy;@"/>
    <numFmt numFmtId="165" formatCode="0.0"/>
    <numFmt numFmtId="166" formatCode="_(* #,##0_);_(* \(#,##0\);_(* &quot;-&quot;??_);_(@_)"/>
    <numFmt numFmtId="167" formatCode="0&quot; sinh viên&quot;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2"/>
      <color rgb="FF7030A0"/>
      <name val="Times New Roman"/>
      <family val="1"/>
    </font>
    <font>
      <i/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2"/>
      <charset val="163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1"/>
      <name val="Calibri"/>
      <family val="2"/>
    </font>
    <font>
      <sz val="13"/>
      <name val="Times New Roman"/>
      <family val="1"/>
    </font>
    <font>
      <sz val="11"/>
      <name val="Arial"/>
      <family val="2"/>
    </font>
    <font>
      <i/>
      <sz val="12"/>
      <color rgb="FF7030A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43" fontId="3" fillId="0" borderId="0" applyFont="0" applyFill="0" applyBorder="0" applyAlignment="0" applyProtection="0"/>
    <xf numFmtId="0" fontId="7" fillId="0" borderId="0"/>
    <xf numFmtId="0" fontId="11" fillId="0" borderId="0"/>
    <xf numFmtId="0" fontId="12" fillId="0" borderId="0"/>
    <xf numFmtId="0" fontId="7" fillId="0" borderId="0"/>
    <xf numFmtId="0" fontId="13" fillId="0" borderId="0" applyBorder="0"/>
    <xf numFmtId="0" fontId="7" fillId="0" borderId="0"/>
    <xf numFmtId="0" fontId="10" fillId="0" borderId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1" fillId="0" borderId="0">
      <alignment vertical="center"/>
    </xf>
    <xf numFmtId="0" fontId="11" fillId="0" borderId="0" applyBorder="0"/>
    <xf numFmtId="9" fontId="1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9" fillId="0" borderId="0"/>
    <xf numFmtId="0" fontId="3" fillId="0" borderId="0"/>
    <xf numFmtId="0" fontId="2" fillId="0" borderId="0"/>
    <xf numFmtId="0" fontId="3" fillId="0" borderId="0"/>
    <xf numFmtId="0" fontId="21" fillId="0" borderId="0"/>
    <xf numFmtId="0" fontId="1" fillId="0" borderId="0"/>
    <xf numFmtId="9" fontId="29" fillId="0" borderId="0" applyFont="0" applyFill="0" applyBorder="0" applyAlignment="0" applyProtection="0"/>
    <xf numFmtId="0" fontId="3" fillId="0" borderId="0"/>
    <xf numFmtId="0" fontId="34" fillId="0" borderId="0">
      <alignment vertical="center"/>
    </xf>
  </cellStyleXfs>
  <cellXfs count="235">
    <xf numFmtId="0" fontId="0" fillId="0" borderId="0" xfId="0"/>
    <xf numFmtId="0" fontId="8" fillId="0" borderId="0" xfId="0" applyFont="1"/>
    <xf numFmtId="0" fontId="9" fillId="0" borderId="0" xfId="0" applyFont="1"/>
    <xf numFmtId="1" fontId="9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2" fontId="20" fillId="0" borderId="0" xfId="0" quotePrefix="1" applyNumberFormat="1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quotePrefix="1" applyFont="1" applyAlignment="1">
      <alignment horizontal="left"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3" fontId="20" fillId="0" borderId="0" xfId="0" applyNumberFormat="1" applyFont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166" fontId="20" fillId="0" borderId="0" xfId="0" applyNumberFormat="1" applyFont="1" applyAlignment="1">
      <alignment horizontal="right" vertical="center"/>
    </xf>
    <xf numFmtId="0" fontId="23" fillId="0" borderId="0" xfId="0" applyFont="1" applyAlignment="1">
      <alignment vertical="center"/>
    </xf>
    <xf numFmtId="166" fontId="23" fillId="0" borderId="0" xfId="1" applyNumberFormat="1" applyFont="1" applyFill="1" applyBorder="1" applyAlignment="1">
      <alignment horizontal="left" vertical="center"/>
    </xf>
    <xf numFmtId="166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9" fontId="15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9" fontId="14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center"/>
    </xf>
    <xf numFmtId="0" fontId="20" fillId="4" borderId="0" xfId="0" applyFont="1" applyFill="1" applyAlignment="1">
      <alignment horizontal="center" vertical="center"/>
    </xf>
    <xf numFmtId="3" fontId="20" fillId="0" borderId="2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6" fillId="0" borderId="3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31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vertical="center" wrapText="1"/>
    </xf>
    <xf numFmtId="0" fontId="30" fillId="0" borderId="3" xfId="19" applyFont="1" applyBorder="1" applyAlignment="1">
      <alignment vertical="center" wrapText="1" readingOrder="1"/>
    </xf>
    <xf numFmtId="2" fontId="30" fillId="0" borderId="3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5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vertical="center" wrapText="1" readingOrder="1"/>
    </xf>
    <xf numFmtId="2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left" vertical="center" wrapText="1" readingOrder="1"/>
    </xf>
    <xf numFmtId="49" fontId="25" fillId="0" borderId="0" xfId="0" applyNumberFormat="1" applyFont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/>
    </xf>
    <xf numFmtId="3" fontId="20" fillId="0" borderId="8" xfId="0" applyNumberFormat="1" applyFont="1" applyBorder="1" applyAlignment="1">
      <alignment horizontal="center" vertical="center"/>
    </xf>
    <xf numFmtId="0" fontId="30" fillId="0" borderId="3" xfId="0" applyFont="1" applyBorder="1" applyAlignment="1">
      <alignment horizontal="center" wrapText="1"/>
    </xf>
    <xf numFmtId="0" fontId="30" fillId="0" borderId="3" xfId="0" applyFont="1" applyBorder="1" applyAlignment="1">
      <alignment wrapText="1"/>
    </xf>
    <xf numFmtId="0" fontId="30" fillId="0" borderId="3" xfId="0" applyFont="1" applyBorder="1" applyAlignment="1">
      <alignment horizontal="center" vertical="center" wrapText="1" readingOrder="1"/>
    </xf>
    <xf numFmtId="0" fontId="30" fillId="0" borderId="3" xfId="0" applyFont="1" applyBorder="1" applyAlignment="1">
      <alignment vertical="center" wrapText="1" readingOrder="1"/>
    </xf>
    <xf numFmtId="0" fontId="30" fillId="0" borderId="3" xfId="18" applyFont="1" applyBorder="1" applyAlignment="1">
      <alignment vertical="center" wrapText="1" readingOrder="1"/>
    </xf>
    <xf numFmtId="0" fontId="20" fillId="2" borderId="8" xfId="0" applyFont="1" applyFill="1" applyBorder="1" applyAlignment="1">
      <alignment horizontal="center" vertical="center"/>
    </xf>
    <xf numFmtId="9" fontId="5" fillId="0" borderId="3" xfId="0" applyNumberFormat="1" applyFont="1" applyBorder="1" applyAlignment="1">
      <alignment horizontal="center" vertical="center" wrapText="1"/>
    </xf>
    <xf numFmtId="167" fontId="23" fillId="0" borderId="0" xfId="0" applyNumberFormat="1" applyFont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2" fontId="23" fillId="0" borderId="8" xfId="0" applyNumberFormat="1" applyFont="1" applyBorder="1" applyAlignment="1">
      <alignment horizontal="center" vertical="center" wrapText="1"/>
    </xf>
    <xf numFmtId="165" fontId="23" fillId="0" borderId="8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8" xfId="0" quotePrefix="1" applyFont="1" applyBorder="1" applyAlignment="1">
      <alignment horizontal="center" vertical="center"/>
    </xf>
    <xf numFmtId="1" fontId="22" fillId="0" borderId="8" xfId="0" applyNumberFormat="1" applyFont="1" applyBorder="1" applyAlignment="1">
      <alignment horizontal="center" vertical="center"/>
    </xf>
    <xf numFmtId="3" fontId="22" fillId="0" borderId="8" xfId="0" applyNumberFormat="1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3" fontId="23" fillId="0" borderId="8" xfId="0" applyNumberFormat="1" applyFont="1" applyBorder="1" applyAlignment="1">
      <alignment horizontal="right" vertical="center"/>
    </xf>
    <xf numFmtId="0" fontId="20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2" fontId="20" fillId="0" borderId="8" xfId="0" applyNumberFormat="1" applyFont="1" applyBorder="1" applyAlignment="1">
      <alignment horizontal="center" vertical="center"/>
    </xf>
    <xf numFmtId="9" fontId="20" fillId="0" borderId="8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 readingOrder="1"/>
    </xf>
    <xf numFmtId="3" fontId="20" fillId="0" borderId="8" xfId="0" applyNumberFormat="1" applyFont="1" applyBorder="1" applyAlignment="1">
      <alignment horizontal="right" vertical="center"/>
    </xf>
    <xf numFmtId="0" fontId="5" fillId="0" borderId="8" xfId="7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left" vertical="center" readingOrder="1"/>
    </xf>
    <xf numFmtId="49" fontId="5" fillId="0" borderId="8" xfId="0" quotePrefix="1" applyNumberFormat="1" applyFont="1" applyBorder="1" applyAlignment="1">
      <alignment horizontal="center" vertical="center" readingOrder="1"/>
    </xf>
    <xf numFmtId="0" fontId="5" fillId="0" borderId="8" xfId="0" quotePrefix="1" applyFont="1" applyBorder="1" applyAlignment="1">
      <alignment horizontal="center" vertical="center" readingOrder="1"/>
    </xf>
    <xf numFmtId="2" fontId="5" fillId="0" borderId="8" xfId="0" applyNumberFormat="1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9" fontId="5" fillId="0" borderId="8" xfId="24" applyFont="1" applyFill="1" applyBorder="1" applyAlignment="1">
      <alignment horizontal="center" vertical="center" readingOrder="1"/>
    </xf>
    <xf numFmtId="1" fontId="5" fillId="0" borderId="8" xfId="0" applyNumberFormat="1" applyFont="1" applyBorder="1" applyAlignment="1">
      <alignment horizontal="center" vertical="center" readingOrder="1"/>
    </xf>
    <xf numFmtId="49" fontId="5" fillId="0" borderId="8" xfId="0" quotePrefix="1" applyNumberFormat="1" applyFont="1" applyBorder="1" applyAlignment="1">
      <alignment horizontal="center" vertical="center"/>
    </xf>
    <xf numFmtId="0" fontId="5" fillId="0" borderId="8" xfId="21" applyFont="1" applyBorder="1" applyAlignment="1">
      <alignment horizontal="center" vertical="center" wrapText="1" readingOrder="1"/>
    </xf>
    <xf numFmtId="0" fontId="5" fillId="0" borderId="8" xfId="21" applyFont="1" applyBorder="1" applyAlignment="1">
      <alignment horizontal="left" vertical="center" wrapText="1" readingOrder="1"/>
    </xf>
    <xf numFmtId="2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9" fontId="5" fillId="0" borderId="8" xfId="24" applyFont="1" applyFill="1" applyBorder="1" applyAlignment="1">
      <alignment horizontal="center" vertical="center"/>
    </xf>
    <xf numFmtId="3" fontId="20" fillId="0" borderId="8" xfId="0" applyNumberFormat="1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5" fillId="0" borderId="8" xfId="0" quotePrefix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20" fillId="0" borderId="8" xfId="18" applyFont="1" applyBorder="1" applyAlignment="1">
      <alignment vertical="center" wrapText="1" readingOrder="1"/>
    </xf>
    <xf numFmtId="0" fontId="33" fillId="0" borderId="8" xfId="0" quotePrefix="1" applyFont="1" applyBorder="1" applyAlignment="1">
      <alignment horizontal="center" vertical="center"/>
    </xf>
    <xf numFmtId="0" fontId="20" fillId="0" borderId="8" xfId="18" applyFont="1" applyBorder="1" applyAlignment="1">
      <alignment horizontal="right"/>
    </xf>
    <xf numFmtId="0" fontId="20" fillId="0" borderId="8" xfId="18" applyFont="1" applyBorder="1" applyAlignment="1">
      <alignment horizontal="left"/>
    </xf>
    <xf numFmtId="0" fontId="5" fillId="0" borderId="8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 readingOrder="1"/>
    </xf>
    <xf numFmtId="0" fontId="19" fillId="0" borderId="8" xfId="0" quotePrefix="1" applyFont="1" applyBorder="1" applyAlignment="1">
      <alignment horizontal="center" vertical="center"/>
    </xf>
    <xf numFmtId="0" fontId="20" fillId="0" borderId="8" xfId="18" applyFont="1" applyBorder="1" applyAlignment="1">
      <alignment horizontal="center" vertical="center" wrapText="1" readingOrder="1"/>
    </xf>
    <xf numFmtId="0" fontId="20" fillId="0" borderId="8" xfId="18" applyFont="1" applyBorder="1" applyAlignment="1">
      <alignment horizontal="left" vertical="center" wrapText="1" readingOrder="1"/>
    </xf>
    <xf numFmtId="4" fontId="20" fillId="0" borderId="8" xfId="0" applyNumberFormat="1" applyFont="1" applyBorder="1" applyAlignment="1">
      <alignment horizontal="center" vertical="center"/>
    </xf>
    <xf numFmtId="166" fontId="23" fillId="0" borderId="8" xfId="1" applyNumberFormat="1" applyFont="1" applyFill="1" applyBorder="1" applyAlignment="1">
      <alignment horizontal="right" vertical="center"/>
    </xf>
    <xf numFmtId="166" fontId="20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9" fontId="15" fillId="0" borderId="8" xfId="0" applyNumberFormat="1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20" fillId="0" borderId="8" xfId="0" applyNumberFormat="1" applyFont="1" applyBorder="1" applyAlignment="1">
      <alignment horizontal="right" vertical="center"/>
    </xf>
    <xf numFmtId="0" fontId="20" fillId="0" borderId="8" xfId="0" applyFont="1" applyBorder="1" applyAlignment="1">
      <alignment horizontal="center" vertical="center"/>
    </xf>
    <xf numFmtId="3" fontId="20" fillId="0" borderId="2" xfId="0" applyNumberFormat="1" applyFont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left" vertical="center"/>
    </xf>
    <xf numFmtId="0" fontId="20" fillId="0" borderId="8" xfId="0" quotePrefix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8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2" fontId="23" fillId="0" borderId="0" xfId="0" quotePrefix="1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left" vertical="center"/>
    </xf>
    <xf numFmtId="164" fontId="23" fillId="0" borderId="8" xfId="0" applyNumberFormat="1" applyFont="1" applyBorder="1" applyAlignment="1">
      <alignment horizontal="center" vertical="center" wrapText="1"/>
    </xf>
    <xf numFmtId="9" fontId="20" fillId="0" borderId="8" xfId="0" applyNumberFormat="1" applyFont="1" applyBorder="1" applyAlignment="1">
      <alignment horizontal="center" vertical="center"/>
    </xf>
    <xf numFmtId="1" fontId="20" fillId="0" borderId="8" xfId="0" applyNumberFormat="1" applyFont="1" applyBorder="1" applyAlignment="1">
      <alignment horizontal="center" vertical="center"/>
    </xf>
    <xf numFmtId="9" fontId="20" fillId="0" borderId="8" xfId="4" applyNumberFormat="1" applyFont="1" applyBorder="1" applyAlignment="1">
      <alignment horizontal="center" vertical="center"/>
    </xf>
    <xf numFmtId="0" fontId="20" fillId="0" borderId="8" xfId="0" quotePrefix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2" borderId="8" xfId="0" quotePrefix="1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9" fontId="5" fillId="0" borderId="8" xfId="24" applyFont="1" applyFill="1" applyBorder="1" applyAlignment="1">
      <alignment horizontal="center" vertical="center"/>
    </xf>
    <xf numFmtId="0" fontId="20" fillId="0" borderId="8" xfId="18" applyFont="1" applyBorder="1" applyAlignment="1">
      <alignment horizontal="left" vertical="center" wrapText="1" readingOrder="1"/>
    </xf>
    <xf numFmtId="0" fontId="33" fillId="0" borderId="8" xfId="0" quotePrefix="1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49" fontId="5" fillId="0" borderId="8" xfId="0" quotePrefix="1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left" vertical="center"/>
    </xf>
    <xf numFmtId="0" fontId="20" fillId="0" borderId="8" xfId="18" applyFont="1" applyBorder="1" applyAlignment="1">
      <alignment horizontal="center" vertical="center" wrapText="1" readingOrder="1"/>
    </xf>
    <xf numFmtId="0" fontId="5" fillId="0" borderId="8" xfId="0" quotePrefix="1" applyFont="1" applyBorder="1" applyAlignment="1">
      <alignment horizontal="center" vertical="center"/>
    </xf>
    <xf numFmtId="49" fontId="36" fillId="0" borderId="8" xfId="0" applyNumberFormat="1" applyFont="1" applyBorder="1" applyAlignment="1">
      <alignment horizontal="center"/>
    </xf>
    <xf numFmtId="0" fontId="35" fillId="0" borderId="8" xfId="0" quotePrefix="1" applyFont="1" applyBorder="1" applyAlignment="1">
      <alignment horizontal="center" vertical="center" readingOrder="1"/>
    </xf>
    <xf numFmtId="0" fontId="35" fillId="0" borderId="8" xfId="0" applyFont="1" applyBorder="1" applyAlignment="1">
      <alignment horizontal="center" vertical="center" readingOrder="1"/>
    </xf>
    <xf numFmtId="0" fontId="20" fillId="0" borderId="8" xfId="18" quotePrefix="1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9" fontId="15" fillId="0" borderId="3" xfId="0" applyNumberFormat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9" fontId="14" fillId="0" borderId="3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49" fontId="5" fillId="0" borderId="10" xfId="0" quotePrefix="1" applyNumberFormat="1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center" vertical="center"/>
    </xf>
    <xf numFmtId="49" fontId="5" fillId="0" borderId="11" xfId="0" quotePrefix="1" applyNumberFormat="1" applyFont="1" applyBorder="1" applyAlignment="1">
      <alignment horizontal="center" vertical="center"/>
    </xf>
    <xf numFmtId="0" fontId="5" fillId="0" borderId="11" xfId="0" quotePrefix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0" fontId="32" fillId="0" borderId="3" xfId="18" applyFont="1" applyBorder="1" applyAlignment="1">
      <alignment vertical="center" wrapText="1" readingOrder="1"/>
    </xf>
    <xf numFmtId="0" fontId="25" fillId="0" borderId="3" xfId="21" applyFont="1" applyBorder="1" applyAlignment="1">
      <alignment horizontal="center" vertical="center" wrapText="1" readingOrder="1"/>
    </xf>
    <xf numFmtId="0" fontId="25" fillId="0" borderId="3" xfId="21" applyFont="1" applyBorder="1" applyAlignment="1">
      <alignment horizontal="left" vertical="center" wrapText="1" readingOrder="1"/>
    </xf>
    <xf numFmtId="0" fontId="25" fillId="0" borderId="3" xfId="21" applyFont="1" applyBorder="1" applyAlignment="1">
      <alignment horizontal="center" wrapText="1"/>
    </xf>
    <xf numFmtId="49" fontId="25" fillId="0" borderId="3" xfId="21" applyNumberFormat="1" applyFont="1" applyBorder="1" applyAlignment="1">
      <alignment horizontal="left" vertical="center"/>
    </xf>
    <xf numFmtId="49" fontId="25" fillId="0" borderId="3" xfId="21" applyNumberFormat="1" applyFont="1" applyBorder="1"/>
    <xf numFmtId="0" fontId="30" fillId="0" borderId="3" xfId="18" applyFont="1" applyBorder="1" applyAlignment="1">
      <alignment horizontal="right"/>
    </xf>
    <xf numFmtId="0" fontId="30" fillId="0" borderId="3" xfId="25" applyFont="1" applyBorder="1" applyAlignment="1">
      <alignment horizontal="left"/>
    </xf>
    <xf numFmtId="0" fontId="30" fillId="0" borderId="3" xfId="18" applyFont="1" applyBorder="1" applyAlignment="1">
      <alignment horizontal="left"/>
    </xf>
    <xf numFmtId="0" fontId="30" fillId="0" borderId="3" xfId="0" applyFont="1" applyBorder="1" applyAlignment="1">
      <alignment vertical="center"/>
    </xf>
    <xf numFmtId="0" fontId="27" fillId="0" borderId="3" xfId="0" applyFont="1" applyBorder="1" applyAlignment="1">
      <alignment horizontal="center" vertical="center"/>
    </xf>
    <xf numFmtId="0" fontId="30" fillId="0" borderId="3" xfId="26" applyFont="1" applyBorder="1" applyAlignment="1">
      <alignment horizontal="center" vertical="center" wrapText="1" readingOrder="1"/>
    </xf>
    <xf numFmtId="0" fontId="30" fillId="0" borderId="3" xfId="26" applyFont="1" applyBorder="1" applyAlignment="1">
      <alignment horizontal="left" vertical="center" wrapText="1" readingOrder="1"/>
    </xf>
    <xf numFmtId="0" fontId="30" fillId="0" borderId="3" xfId="18" applyFont="1" applyBorder="1" applyAlignment="1">
      <alignment horizontal="center" vertical="center" wrapText="1" readingOrder="1"/>
    </xf>
    <xf numFmtId="0" fontId="25" fillId="0" borderId="3" xfId="5" applyFont="1" applyBorder="1" applyAlignment="1">
      <alignment horizontal="center" vertical="center"/>
    </xf>
    <xf numFmtId="0" fontId="25" fillId="0" borderId="3" xfId="5" applyFont="1" applyBorder="1" applyAlignment="1">
      <alignment vertical="top"/>
    </xf>
    <xf numFmtId="0" fontId="6" fillId="0" borderId="3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</cellXfs>
  <cellStyles count="27">
    <cellStyle name="Comma" xfId="1" builtinId="3"/>
    <cellStyle name="Comma 2" xfId="17" xr:uid="{00000000-0005-0000-0000-000001000000}"/>
    <cellStyle name="Normal" xfId="0" builtinId="0"/>
    <cellStyle name="Normal 10" xfId="20" xr:uid="{CDA279DF-7B83-47D6-9656-E57073253965}"/>
    <cellStyle name="Normal 13 2" xfId="23" xr:uid="{52BBCC70-FAE6-455C-AED0-0B4FB8CD71E3}"/>
    <cellStyle name="Normal 17" xfId="21" xr:uid="{17B5E256-C3D9-40F9-AC66-78DB588C242B}"/>
    <cellStyle name="Normal 2" xfId="2" xr:uid="{00000000-0005-0000-0000-000003000000}"/>
    <cellStyle name="Normal 2 2 2" xfId="25" xr:uid="{A4394925-6F89-4ABB-83C4-8AAC75CBDDA2}"/>
    <cellStyle name="Normal 21 2" xfId="19" xr:uid="{F507E200-515F-405F-BA8A-85D830A13779}"/>
    <cellStyle name="Normal 23 2" xfId="12" xr:uid="{00000000-0005-0000-0000-000004000000}"/>
    <cellStyle name="Normal 28" xfId="3" xr:uid="{00000000-0005-0000-0000-000005000000}"/>
    <cellStyle name="Normal 3" xfId="4" xr:uid="{00000000-0005-0000-0000-000006000000}"/>
    <cellStyle name="Normal 4" xfId="5" xr:uid="{00000000-0005-0000-0000-000007000000}"/>
    <cellStyle name="Normal 5" xfId="6" xr:uid="{00000000-0005-0000-0000-000008000000}"/>
    <cellStyle name="Normal 5 2" xfId="13" xr:uid="{00000000-0005-0000-0000-000009000000}"/>
    <cellStyle name="Normal 6" xfId="26" xr:uid="{882B6217-A786-445F-9B40-AA4CE4F89CED}"/>
    <cellStyle name="Normal 6 2 2" xfId="7" xr:uid="{00000000-0005-0000-0000-00000A000000}"/>
    <cellStyle name="Normal 6 2 2 2" xfId="8" xr:uid="{00000000-0005-0000-0000-00000B000000}"/>
    <cellStyle name="Normal 6 2 2 2 2" xfId="15" xr:uid="{00000000-0005-0000-0000-00000C000000}"/>
    <cellStyle name="Normal 7" xfId="18" xr:uid="{00000000-0005-0000-0000-00000D000000}"/>
    <cellStyle name="Normal 8" xfId="22" xr:uid="{DE87F21E-6BC0-4E61-ADD3-7C90580DCF1D}"/>
    <cellStyle name="Percent" xfId="24" builtinId="5"/>
    <cellStyle name="Percent 2" xfId="9" xr:uid="{00000000-0005-0000-0000-00000E000000}"/>
    <cellStyle name="Percent 3" xfId="10" xr:uid="{00000000-0005-0000-0000-00000F000000}"/>
    <cellStyle name="Percent 4" xfId="11" xr:uid="{00000000-0005-0000-0000-000010000000}"/>
    <cellStyle name="Percent 4 2" xfId="14" xr:uid="{00000000-0005-0000-0000-000011000000}"/>
    <cellStyle name="Percent 5" xfId="16" xr:uid="{00000000-0005-0000-0000-000012000000}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830150</xdr:colOff>
      <xdr:row>3</xdr:row>
      <xdr:rowOff>17369</xdr:rowOff>
    </xdr:from>
    <xdr:to>
      <xdr:col>3</xdr:col>
      <xdr:colOff>593953</xdr:colOff>
      <xdr:row>3</xdr:row>
      <xdr:rowOff>17369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D603187-3A2D-7193-AF99-B0D8DBE71E79}"/>
            </a:ext>
          </a:extLst>
        </xdr:cNvPr>
        <xdr:cNvSpPr>
          <a:spLocks noChangeShapeType="1"/>
        </xdr:cNvSpPr>
      </xdr:nvSpPr>
      <xdr:spPr bwMode="auto">
        <a:xfrm>
          <a:off x="1920233" y="620619"/>
          <a:ext cx="1245470" cy="0"/>
        </a:xfrm>
        <a:prstGeom prst="line">
          <a:avLst/>
        </a:prstGeom>
        <a:ln>
          <a:headEnd/>
          <a:tailEnd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  <xdr:twoCellAnchor>
    <xdr:from>
      <xdr:col>8</xdr:col>
      <xdr:colOff>683508</xdr:colOff>
      <xdr:row>3</xdr:row>
      <xdr:rowOff>25648</xdr:rowOff>
    </xdr:from>
    <xdr:to>
      <xdr:col>10</xdr:col>
      <xdr:colOff>673103</xdr:colOff>
      <xdr:row>3</xdr:row>
      <xdr:rowOff>25648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3B6C2DC1-8888-1EE6-CFA3-22DB4515DBA8}"/>
            </a:ext>
          </a:extLst>
        </xdr:cNvPr>
        <xdr:cNvSpPr>
          <a:spLocks noChangeShapeType="1"/>
        </xdr:cNvSpPr>
      </xdr:nvSpPr>
      <xdr:spPr bwMode="auto">
        <a:xfrm>
          <a:off x="7097008" y="628898"/>
          <a:ext cx="1503012" cy="0"/>
        </a:xfrm>
        <a:prstGeom prst="line">
          <a:avLst/>
        </a:prstGeom>
        <a:ln>
          <a:headEnd/>
          <a:tailEnd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865310</xdr:colOff>
      <xdr:row>3</xdr:row>
      <xdr:rowOff>12456</xdr:rowOff>
    </xdr:from>
    <xdr:to>
      <xdr:col>2</xdr:col>
      <xdr:colOff>1671272</xdr:colOff>
      <xdr:row>3</xdr:row>
      <xdr:rowOff>12456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7B49F63-5500-4F30-AE73-891AD640F108}"/>
            </a:ext>
          </a:extLst>
        </xdr:cNvPr>
        <xdr:cNvCxnSpPr/>
      </xdr:nvCxnSpPr>
      <xdr:spPr>
        <a:xfrm>
          <a:off x="1370135" y="726831"/>
          <a:ext cx="1748937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638907</xdr:colOff>
      <xdr:row>3</xdr:row>
      <xdr:rowOff>2931</xdr:rowOff>
    </xdr:from>
    <xdr:to>
      <xdr:col>7</xdr:col>
      <xdr:colOff>1940902</xdr:colOff>
      <xdr:row>3</xdr:row>
      <xdr:rowOff>2931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F57792E-08A5-6100-3F8E-1AD87BC74E8F}"/>
            </a:ext>
          </a:extLst>
        </xdr:cNvPr>
        <xdr:cNvCxnSpPr/>
      </xdr:nvCxnSpPr>
      <xdr:spPr>
        <a:xfrm>
          <a:off x="5772882" y="717306"/>
          <a:ext cx="233069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4"/>
  <sheetViews>
    <sheetView topLeftCell="A64" zoomScale="90" zoomScaleNormal="90" workbookViewId="0">
      <selection activeCell="L69" sqref="L69"/>
    </sheetView>
  </sheetViews>
  <sheetFormatPr defaultColWidth="15.140625" defaultRowHeight="15.75" x14ac:dyDescent="0.2"/>
  <cols>
    <col min="1" max="1" width="5.140625" style="6" bestFit="1" customWidth="1"/>
    <col min="2" max="2" width="11.28515625" style="6" bestFit="1" customWidth="1"/>
    <col min="3" max="3" width="25.7109375" style="6" bestFit="1" customWidth="1"/>
    <col min="4" max="4" width="15.28515625" style="8" bestFit="1" customWidth="1"/>
    <col min="5" max="5" width="15.5703125" style="8" bestFit="1" customWidth="1"/>
    <col min="6" max="6" width="7" style="6" bestFit="1" customWidth="1"/>
    <col min="7" max="7" width="4.42578125" style="6" bestFit="1" customWidth="1"/>
    <col min="8" max="8" width="13.42578125" style="8" bestFit="1" customWidth="1"/>
    <col min="9" max="9" width="15" style="6" bestFit="1" customWidth="1"/>
    <col min="10" max="10" width="7.5703125" style="6" bestFit="1" customWidth="1"/>
    <col min="11" max="11" width="14.7109375" style="6" bestFit="1" customWidth="1"/>
    <col min="12" max="12" width="15.28515625" style="6" bestFit="1" customWidth="1"/>
    <col min="13" max="13" width="12.5703125" style="6" bestFit="1" customWidth="1"/>
    <col min="14" max="14" width="14" style="7" bestFit="1" customWidth="1"/>
    <col min="15" max="15" width="5.28515625" style="6" bestFit="1" customWidth="1"/>
    <col min="16" max="16" width="3.28515625" style="6" bestFit="1" customWidth="1"/>
    <col min="17" max="17" width="10" style="8" bestFit="1" customWidth="1"/>
    <col min="18" max="16384" width="15.140625" style="6"/>
  </cols>
  <sheetData>
    <row r="1" spans="1:17" x14ac:dyDescent="0.2">
      <c r="M1" s="9" t="s">
        <v>9</v>
      </c>
    </row>
    <row r="2" spans="1:17" x14ac:dyDescent="0.2">
      <c r="A2" s="140" t="s">
        <v>38</v>
      </c>
      <c r="B2" s="140"/>
      <c r="C2" s="140"/>
      <c r="D2" s="140"/>
      <c r="E2" s="140"/>
      <c r="F2" s="136" t="s">
        <v>3</v>
      </c>
      <c r="G2" s="136"/>
      <c r="H2" s="136"/>
      <c r="I2" s="136"/>
      <c r="J2" s="136"/>
      <c r="K2" s="136"/>
      <c r="L2" s="136"/>
      <c r="M2" s="136"/>
    </row>
    <row r="3" spans="1:17" x14ac:dyDescent="0.2">
      <c r="A3" s="137" t="s">
        <v>10</v>
      </c>
      <c r="B3" s="137"/>
      <c r="C3" s="137"/>
      <c r="D3" s="137"/>
      <c r="E3" s="137"/>
      <c r="F3" s="141" t="s">
        <v>14</v>
      </c>
      <c r="G3" s="141"/>
      <c r="H3" s="141"/>
      <c r="I3" s="141"/>
      <c r="J3" s="141"/>
      <c r="K3" s="141"/>
      <c r="L3" s="141"/>
      <c r="M3" s="141"/>
    </row>
    <row r="4" spans="1:17" x14ac:dyDescent="0.2">
      <c r="A4" s="11"/>
      <c r="B4" s="11"/>
      <c r="C4" s="11"/>
      <c r="D4" s="10"/>
      <c r="E4" s="10"/>
      <c r="F4" s="12"/>
      <c r="G4" s="9"/>
      <c r="H4" s="13"/>
      <c r="I4" s="9"/>
      <c r="J4" s="9"/>
      <c r="K4" s="9"/>
      <c r="L4" s="9"/>
      <c r="M4" s="9"/>
    </row>
    <row r="5" spans="1:17" x14ac:dyDescent="0.2">
      <c r="A5" s="11"/>
      <c r="B5" s="14"/>
      <c r="C5" s="11"/>
      <c r="D5" s="10"/>
      <c r="E5" s="10"/>
      <c r="F5" s="12"/>
      <c r="G5" s="142" t="s">
        <v>91</v>
      </c>
      <c r="H5" s="142"/>
      <c r="I5" s="142"/>
      <c r="J5" s="142"/>
      <c r="K5" s="142"/>
      <c r="L5" s="142"/>
      <c r="M5" s="142"/>
    </row>
    <row r="6" spans="1:17" x14ac:dyDescent="0.2">
      <c r="A6" s="11"/>
      <c r="B6" s="14"/>
      <c r="C6" s="11"/>
      <c r="D6" s="10"/>
      <c r="E6" s="10"/>
      <c r="F6" s="12"/>
      <c r="G6" s="9"/>
      <c r="H6" s="9"/>
      <c r="I6" s="9"/>
      <c r="J6" s="9"/>
      <c r="K6" s="9"/>
      <c r="L6" s="9"/>
      <c r="M6" s="9"/>
    </row>
    <row r="7" spans="1:17" x14ac:dyDescent="0.2">
      <c r="A7" s="136" t="s">
        <v>13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</row>
    <row r="8" spans="1:17" x14ac:dyDescent="0.2">
      <c r="A8" s="136" t="s">
        <v>117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</row>
    <row r="9" spans="1:17" x14ac:dyDescent="0.2">
      <c r="A9" s="136" t="s">
        <v>11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</row>
    <row r="10" spans="1:17" ht="33" customHeight="1" x14ac:dyDescent="0.2">
      <c r="A10" s="143" t="s">
        <v>118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</row>
    <row r="11" spans="1:17" x14ac:dyDescent="0.2">
      <c r="A11" s="7"/>
      <c r="B11" s="7"/>
      <c r="C11" s="7"/>
      <c r="F11" s="7"/>
      <c r="G11" s="7"/>
      <c r="H11" s="7"/>
      <c r="I11" s="7"/>
      <c r="J11" s="7"/>
      <c r="K11" s="7"/>
      <c r="L11" s="7"/>
      <c r="M11" s="7"/>
      <c r="O11" s="15"/>
    </row>
    <row r="12" spans="1:17" x14ac:dyDescent="0.2">
      <c r="A12" s="145" t="s">
        <v>8</v>
      </c>
      <c r="B12" s="145" t="s">
        <v>4</v>
      </c>
      <c r="C12" s="145" t="s">
        <v>0</v>
      </c>
      <c r="D12" s="147" t="s">
        <v>411</v>
      </c>
      <c r="E12" s="145" t="s">
        <v>43</v>
      </c>
      <c r="F12" s="145" t="s">
        <v>5</v>
      </c>
      <c r="G12" s="145"/>
      <c r="H12" s="145" t="s">
        <v>16</v>
      </c>
      <c r="I12" s="145" t="s">
        <v>45</v>
      </c>
      <c r="J12" s="145" t="s">
        <v>15</v>
      </c>
      <c r="K12" s="145"/>
      <c r="L12" s="145" t="s">
        <v>2</v>
      </c>
      <c r="M12" s="145" t="s">
        <v>6</v>
      </c>
      <c r="O12" s="15"/>
    </row>
    <row r="13" spans="1:17" ht="78.75" x14ac:dyDescent="0.2">
      <c r="A13" s="145"/>
      <c r="B13" s="145"/>
      <c r="C13" s="145"/>
      <c r="D13" s="147"/>
      <c r="E13" s="145"/>
      <c r="F13" s="78" t="s">
        <v>7</v>
      </c>
      <c r="G13" s="79" t="s">
        <v>1</v>
      </c>
      <c r="H13" s="145"/>
      <c r="I13" s="145"/>
      <c r="J13" s="77" t="s">
        <v>23</v>
      </c>
      <c r="K13" s="77" t="s">
        <v>56</v>
      </c>
      <c r="L13" s="145"/>
      <c r="M13" s="145"/>
      <c r="O13" s="15"/>
    </row>
    <row r="14" spans="1:17" x14ac:dyDescent="0.2">
      <c r="A14" s="80">
        <v>1</v>
      </c>
      <c r="B14" s="80">
        <v>2</v>
      </c>
      <c r="C14" s="80">
        <v>3</v>
      </c>
      <c r="D14" s="81">
        <v>4</v>
      </c>
      <c r="E14" s="80">
        <v>5</v>
      </c>
      <c r="F14" s="80">
        <v>6</v>
      </c>
      <c r="G14" s="82">
        <v>7</v>
      </c>
      <c r="H14" s="80">
        <v>8</v>
      </c>
      <c r="I14" s="83">
        <v>9</v>
      </c>
      <c r="J14" s="83">
        <v>10</v>
      </c>
      <c r="K14" s="83">
        <v>11</v>
      </c>
      <c r="L14" s="83" t="s">
        <v>24</v>
      </c>
      <c r="M14" s="80">
        <v>12</v>
      </c>
      <c r="O14" s="16" t="s">
        <v>46</v>
      </c>
    </row>
    <row r="15" spans="1:17" s="8" customFormat="1" x14ac:dyDescent="0.2">
      <c r="A15" s="138" t="s">
        <v>90</v>
      </c>
      <c r="B15" s="138"/>
      <c r="C15" s="138"/>
      <c r="D15" s="138"/>
      <c r="E15" s="138"/>
      <c r="F15" s="138"/>
      <c r="G15" s="138"/>
      <c r="H15" s="138"/>
      <c r="I15" s="138"/>
      <c r="J15" s="138"/>
      <c r="K15" s="84"/>
      <c r="L15" s="85">
        <f>SUM(L16+L21,L25)</f>
        <v>69440000</v>
      </c>
      <c r="M15" s="86"/>
      <c r="N15" s="7"/>
    </row>
    <row r="16" spans="1:17" s="8" customFormat="1" x14ac:dyDescent="0.2">
      <c r="A16" s="146" t="s">
        <v>119</v>
      </c>
      <c r="B16" s="146"/>
      <c r="C16" s="146"/>
      <c r="D16" s="146"/>
      <c r="E16" s="146"/>
      <c r="F16" s="146"/>
      <c r="G16" s="146"/>
      <c r="H16" s="146"/>
      <c r="I16" s="146"/>
      <c r="J16" s="146"/>
      <c r="K16" s="84"/>
      <c r="L16" s="85">
        <f>SUM(L17:L20)</f>
        <v>36000000</v>
      </c>
      <c r="M16" s="86" t="s">
        <v>121</v>
      </c>
      <c r="N16" s="17">
        <f>SUM(L17:L20)</f>
        <v>36000000</v>
      </c>
      <c r="O16" s="37">
        <v>4</v>
      </c>
      <c r="Q16" s="8" t="s">
        <v>53</v>
      </c>
    </row>
    <row r="17" spans="1:17" s="8" customFormat="1" x14ac:dyDescent="0.2">
      <c r="A17" s="86">
        <v>1</v>
      </c>
      <c r="B17" s="88">
        <v>111321032</v>
      </c>
      <c r="C17" s="88" t="s">
        <v>159</v>
      </c>
      <c r="D17" s="86" t="s">
        <v>403</v>
      </c>
      <c r="E17" s="86" t="s">
        <v>404</v>
      </c>
      <c r="F17" s="89">
        <v>3.7</v>
      </c>
      <c r="G17" s="86">
        <v>96</v>
      </c>
      <c r="H17" s="86" t="s">
        <v>44</v>
      </c>
      <c r="I17" s="90">
        <v>1.2</v>
      </c>
      <c r="J17" s="86">
        <v>16</v>
      </c>
      <c r="K17" s="91">
        <v>500000</v>
      </c>
      <c r="L17" s="92">
        <f>I17*J17*K17</f>
        <v>9600000</v>
      </c>
      <c r="M17" s="86" t="s">
        <v>143</v>
      </c>
      <c r="N17" s="7"/>
    </row>
    <row r="18" spans="1:17" s="8" customFormat="1" x14ac:dyDescent="0.2">
      <c r="A18" s="86">
        <v>2</v>
      </c>
      <c r="B18" s="88">
        <v>111321080</v>
      </c>
      <c r="C18" s="88" t="s">
        <v>160</v>
      </c>
      <c r="D18" s="86" t="s">
        <v>405</v>
      </c>
      <c r="E18" s="86" t="s">
        <v>406</v>
      </c>
      <c r="F18" s="89">
        <v>3.57</v>
      </c>
      <c r="G18" s="86">
        <v>100</v>
      </c>
      <c r="H18" s="86" t="s">
        <v>12</v>
      </c>
      <c r="I18" s="90">
        <v>1.1000000000000001</v>
      </c>
      <c r="J18" s="86">
        <v>16</v>
      </c>
      <c r="K18" s="91">
        <v>500000</v>
      </c>
      <c r="L18" s="92">
        <f>I18*J18*K18</f>
        <v>8800000</v>
      </c>
      <c r="M18" s="86" t="s">
        <v>143</v>
      </c>
      <c r="N18" s="7"/>
    </row>
    <row r="19" spans="1:17" s="8" customFormat="1" x14ac:dyDescent="0.2">
      <c r="A19" s="86">
        <v>3</v>
      </c>
      <c r="B19" s="86">
        <v>111321160</v>
      </c>
      <c r="C19" s="88" t="s">
        <v>161</v>
      </c>
      <c r="D19" s="86" t="s">
        <v>407</v>
      </c>
      <c r="E19" s="86" t="s">
        <v>408</v>
      </c>
      <c r="F19" s="89">
        <v>3.57</v>
      </c>
      <c r="G19" s="86">
        <v>91</v>
      </c>
      <c r="H19" s="86" t="s">
        <v>12</v>
      </c>
      <c r="I19" s="90">
        <v>1.1000000000000001</v>
      </c>
      <c r="J19" s="86">
        <v>16</v>
      </c>
      <c r="K19" s="91">
        <v>500000</v>
      </c>
      <c r="L19" s="92">
        <f>I19*J19*K19</f>
        <v>8800000</v>
      </c>
      <c r="M19" s="86" t="s">
        <v>143</v>
      </c>
      <c r="N19" s="7"/>
    </row>
    <row r="20" spans="1:17" s="8" customFormat="1" x14ac:dyDescent="0.2">
      <c r="A20" s="86">
        <v>4</v>
      </c>
      <c r="B20" s="86">
        <v>111321227</v>
      </c>
      <c r="C20" s="88" t="s">
        <v>162</v>
      </c>
      <c r="D20" s="86" t="s">
        <v>409</v>
      </c>
      <c r="E20" s="86" t="s">
        <v>410</v>
      </c>
      <c r="F20" s="89">
        <v>3.64</v>
      </c>
      <c r="G20" s="86">
        <v>83</v>
      </c>
      <c r="H20" s="86" t="s">
        <v>12</v>
      </c>
      <c r="I20" s="90">
        <v>1.1000000000000001</v>
      </c>
      <c r="J20" s="86">
        <v>16</v>
      </c>
      <c r="K20" s="91">
        <v>500000</v>
      </c>
      <c r="L20" s="92">
        <f>I20*J20*K20</f>
        <v>8800000</v>
      </c>
      <c r="M20" s="86" t="s">
        <v>143</v>
      </c>
      <c r="N20" s="7"/>
    </row>
    <row r="21" spans="1:17" x14ac:dyDescent="0.2">
      <c r="A21" s="146" t="s">
        <v>120</v>
      </c>
      <c r="B21" s="146"/>
      <c r="C21" s="146"/>
      <c r="D21" s="146"/>
      <c r="E21" s="146"/>
      <c r="F21" s="146"/>
      <c r="G21" s="146"/>
      <c r="H21" s="146"/>
      <c r="I21" s="146"/>
      <c r="J21" s="146"/>
      <c r="K21" s="87"/>
      <c r="L21" s="85">
        <f>SUM(L22:L24)</f>
        <v>27200000</v>
      </c>
      <c r="M21" s="86" t="s">
        <v>122</v>
      </c>
      <c r="N21" s="17">
        <f>SUM(L22:L24)</f>
        <v>27200000</v>
      </c>
      <c r="O21" s="6">
        <v>3</v>
      </c>
      <c r="P21" s="18" t="s">
        <v>47</v>
      </c>
      <c r="Q21" s="42" t="s">
        <v>123</v>
      </c>
    </row>
    <row r="22" spans="1:17" x14ac:dyDescent="0.2">
      <c r="A22" s="74">
        <v>1</v>
      </c>
      <c r="B22" s="93">
        <v>111321192</v>
      </c>
      <c r="C22" s="94" t="s">
        <v>163</v>
      </c>
      <c r="D22" s="95" t="s">
        <v>367</v>
      </c>
      <c r="E22" s="96" t="s">
        <v>368</v>
      </c>
      <c r="F22" s="97">
        <v>3.55</v>
      </c>
      <c r="G22" s="98">
        <v>95</v>
      </c>
      <c r="H22" s="98" t="s">
        <v>12</v>
      </c>
      <c r="I22" s="99">
        <v>1.1000000000000001</v>
      </c>
      <c r="J22" s="91">
        <v>16</v>
      </c>
      <c r="K22" s="91">
        <v>500000</v>
      </c>
      <c r="L22" s="92">
        <f>I22*J22*K22</f>
        <v>8800000</v>
      </c>
      <c r="M22" s="86" t="s">
        <v>143</v>
      </c>
      <c r="N22" s="7" t="s">
        <v>144</v>
      </c>
    </row>
    <row r="23" spans="1:17" x14ac:dyDescent="0.2">
      <c r="A23" s="74">
        <v>2</v>
      </c>
      <c r="B23" s="93">
        <v>111321202</v>
      </c>
      <c r="C23" s="94" t="s">
        <v>164</v>
      </c>
      <c r="D23" s="95" t="s">
        <v>369</v>
      </c>
      <c r="E23" s="96" t="s">
        <v>370</v>
      </c>
      <c r="F23" s="97">
        <v>3.75</v>
      </c>
      <c r="G23" s="98">
        <v>94</v>
      </c>
      <c r="H23" s="98" t="s">
        <v>44</v>
      </c>
      <c r="I23" s="99">
        <v>1.2</v>
      </c>
      <c r="J23" s="91">
        <v>16</v>
      </c>
      <c r="K23" s="91">
        <v>500000</v>
      </c>
      <c r="L23" s="92">
        <f>I23*J23*K23</f>
        <v>9600000</v>
      </c>
      <c r="M23" s="86" t="s">
        <v>143</v>
      </c>
      <c r="N23" s="7" t="s">
        <v>144</v>
      </c>
    </row>
    <row r="24" spans="1:17" x14ac:dyDescent="0.2">
      <c r="A24" s="74">
        <v>3</v>
      </c>
      <c r="B24" s="98">
        <v>111321211</v>
      </c>
      <c r="C24" s="94" t="s">
        <v>165</v>
      </c>
      <c r="D24" s="95" t="s">
        <v>371</v>
      </c>
      <c r="E24" s="96" t="s">
        <v>372</v>
      </c>
      <c r="F24" s="97">
        <v>3.59</v>
      </c>
      <c r="G24" s="100">
        <v>82</v>
      </c>
      <c r="H24" s="98" t="s">
        <v>12</v>
      </c>
      <c r="I24" s="99">
        <v>1.1000000000000001</v>
      </c>
      <c r="J24" s="91">
        <v>16</v>
      </c>
      <c r="K24" s="91">
        <v>500000</v>
      </c>
      <c r="L24" s="92">
        <f>I24*J24*K24</f>
        <v>8800000</v>
      </c>
      <c r="M24" s="86" t="s">
        <v>143</v>
      </c>
      <c r="N24" s="17" t="s">
        <v>144</v>
      </c>
    </row>
    <row r="25" spans="1:17" x14ac:dyDescent="0.2">
      <c r="A25" s="146" t="s">
        <v>128</v>
      </c>
      <c r="B25" s="146"/>
      <c r="C25" s="146"/>
      <c r="D25" s="146"/>
      <c r="E25" s="146"/>
      <c r="F25" s="146"/>
      <c r="G25" s="146"/>
      <c r="H25" s="146"/>
      <c r="I25" s="146"/>
      <c r="J25" s="146"/>
      <c r="K25" s="87"/>
      <c r="L25" s="85">
        <f>SUM(L26:L26)</f>
        <v>6240000</v>
      </c>
      <c r="M25" s="86" t="s">
        <v>124</v>
      </c>
      <c r="N25" s="17">
        <f>SUM(L26:L26)</f>
        <v>6240000</v>
      </c>
      <c r="O25" s="6">
        <v>1</v>
      </c>
      <c r="P25" s="18" t="s">
        <v>47</v>
      </c>
      <c r="Q25" s="42" t="s">
        <v>109</v>
      </c>
    </row>
    <row r="26" spans="1:17" ht="18" customHeight="1" x14ac:dyDescent="0.2">
      <c r="A26" s="74">
        <v>1</v>
      </c>
      <c r="B26" s="93">
        <v>117721006</v>
      </c>
      <c r="C26" s="94" t="s">
        <v>146</v>
      </c>
      <c r="D26" s="101" t="s">
        <v>342</v>
      </c>
      <c r="E26" s="101" t="s">
        <v>343</v>
      </c>
      <c r="F26" s="97">
        <v>4</v>
      </c>
      <c r="G26" s="98">
        <v>93</v>
      </c>
      <c r="H26" s="98" t="s">
        <v>44</v>
      </c>
      <c r="I26" s="99">
        <v>1.2</v>
      </c>
      <c r="J26" s="91">
        <v>10</v>
      </c>
      <c r="K26" s="91">
        <v>520000</v>
      </c>
      <c r="L26" s="92">
        <f>I26*J26*K26</f>
        <v>6240000</v>
      </c>
      <c r="M26" s="86"/>
      <c r="N26" s="7" t="s">
        <v>55</v>
      </c>
    </row>
    <row r="27" spans="1:17" s="8" customFormat="1" ht="17.25" customHeight="1" x14ac:dyDescent="0.2">
      <c r="A27" s="138" t="s">
        <v>125</v>
      </c>
      <c r="B27" s="138"/>
      <c r="C27" s="138"/>
      <c r="D27" s="138"/>
      <c r="E27" s="138"/>
      <c r="F27" s="138"/>
      <c r="G27" s="138"/>
      <c r="H27" s="138"/>
      <c r="I27" s="138"/>
      <c r="J27" s="138"/>
      <c r="K27" s="84"/>
      <c r="L27" s="85">
        <f>SUM(L34,L28,L39,L42)</f>
        <v>138813500</v>
      </c>
      <c r="M27" s="86"/>
      <c r="N27" s="7"/>
    </row>
    <row r="28" spans="1:17" x14ac:dyDescent="0.2">
      <c r="A28" s="146" t="s">
        <v>126</v>
      </c>
      <c r="B28" s="146"/>
      <c r="C28" s="146"/>
      <c r="D28" s="146"/>
      <c r="E28" s="146"/>
      <c r="F28" s="146"/>
      <c r="G28" s="146"/>
      <c r="H28" s="146"/>
      <c r="I28" s="146"/>
      <c r="J28" s="146"/>
      <c r="K28" s="88"/>
      <c r="L28" s="85">
        <f>SUM(L29:L33)</f>
        <v>67830000</v>
      </c>
      <c r="M28" s="86" t="s">
        <v>412</v>
      </c>
      <c r="N28" s="17">
        <f>SUM(L29:L33)</f>
        <v>67830000</v>
      </c>
      <c r="O28" s="6">
        <v>5</v>
      </c>
      <c r="P28" s="18" t="s">
        <v>47</v>
      </c>
      <c r="Q28" s="8" t="s">
        <v>137</v>
      </c>
    </row>
    <row r="29" spans="1:17" x14ac:dyDescent="0.25">
      <c r="A29" s="86">
        <v>1</v>
      </c>
      <c r="B29" s="102">
        <v>111322009</v>
      </c>
      <c r="C29" s="103" t="s">
        <v>202</v>
      </c>
      <c r="D29" s="208" t="s">
        <v>413</v>
      </c>
      <c r="E29" s="209" t="s">
        <v>414</v>
      </c>
      <c r="F29" s="104">
        <v>3.79</v>
      </c>
      <c r="G29" s="105">
        <v>94</v>
      </c>
      <c r="H29" s="105" t="s">
        <v>44</v>
      </c>
      <c r="I29" s="106">
        <v>1.2</v>
      </c>
      <c r="J29" s="67">
        <v>19</v>
      </c>
      <c r="K29" s="68">
        <v>595000</v>
      </c>
      <c r="L29" s="107">
        <f>(I29*J29*K29)</f>
        <v>13566000</v>
      </c>
      <c r="M29" s="108"/>
      <c r="N29" s="38" t="s">
        <v>54</v>
      </c>
    </row>
    <row r="30" spans="1:17" x14ac:dyDescent="0.25">
      <c r="A30" s="86">
        <v>2</v>
      </c>
      <c r="B30" s="102">
        <v>111322017</v>
      </c>
      <c r="C30" s="103" t="s">
        <v>203</v>
      </c>
      <c r="D30" s="210" t="s">
        <v>419</v>
      </c>
      <c r="E30" s="211" t="s">
        <v>420</v>
      </c>
      <c r="F30" s="104">
        <v>3.68</v>
      </c>
      <c r="G30" s="105">
        <v>93</v>
      </c>
      <c r="H30" s="105" t="s">
        <v>44</v>
      </c>
      <c r="I30" s="106">
        <v>1.2</v>
      </c>
      <c r="J30" s="67">
        <v>19</v>
      </c>
      <c r="K30" s="68">
        <v>595000</v>
      </c>
      <c r="L30" s="107">
        <f>(I30*J30*K30)</f>
        <v>13566000</v>
      </c>
      <c r="M30" s="108"/>
      <c r="N30" s="38" t="s">
        <v>54</v>
      </c>
    </row>
    <row r="31" spans="1:17" x14ac:dyDescent="0.2">
      <c r="A31" s="86">
        <v>3</v>
      </c>
      <c r="B31" s="102">
        <v>111322037</v>
      </c>
      <c r="C31" s="103" t="s">
        <v>204</v>
      </c>
      <c r="D31" s="212" t="s">
        <v>415</v>
      </c>
      <c r="E31" s="209" t="s">
        <v>416</v>
      </c>
      <c r="F31" s="104">
        <v>3.79</v>
      </c>
      <c r="G31" s="105">
        <v>90</v>
      </c>
      <c r="H31" s="105" t="s">
        <v>44</v>
      </c>
      <c r="I31" s="106">
        <v>1.2</v>
      </c>
      <c r="J31" s="110">
        <v>19</v>
      </c>
      <c r="K31" s="68">
        <v>595000</v>
      </c>
      <c r="L31" s="107">
        <f>(I31*J31*K31)</f>
        <v>13566000</v>
      </c>
      <c r="M31" s="86"/>
      <c r="N31" s="38" t="s">
        <v>54</v>
      </c>
    </row>
    <row r="32" spans="1:17" x14ac:dyDescent="0.25">
      <c r="A32" s="86">
        <v>4</v>
      </c>
      <c r="B32" s="102">
        <v>111322118</v>
      </c>
      <c r="C32" s="103" t="s">
        <v>205</v>
      </c>
      <c r="D32" s="213" t="s">
        <v>417</v>
      </c>
      <c r="E32" s="211" t="s">
        <v>418</v>
      </c>
      <c r="F32" s="104">
        <v>3.74</v>
      </c>
      <c r="G32" s="105">
        <v>92</v>
      </c>
      <c r="H32" s="105" t="s">
        <v>44</v>
      </c>
      <c r="I32" s="106">
        <v>1.2</v>
      </c>
      <c r="J32" s="67">
        <v>19</v>
      </c>
      <c r="K32" s="68">
        <v>595000</v>
      </c>
      <c r="L32" s="107">
        <f>(I32*J32*K32)</f>
        <v>13566000</v>
      </c>
      <c r="M32" s="108"/>
      <c r="N32" s="38" t="s">
        <v>54</v>
      </c>
    </row>
    <row r="33" spans="1:17" x14ac:dyDescent="0.25">
      <c r="A33" s="86">
        <v>5</v>
      </c>
      <c r="B33" s="102">
        <v>111322130</v>
      </c>
      <c r="C33" s="103" t="s">
        <v>206</v>
      </c>
      <c r="D33" s="208" t="s">
        <v>421</v>
      </c>
      <c r="E33" s="209" t="s">
        <v>422</v>
      </c>
      <c r="F33" s="104">
        <v>3.63</v>
      </c>
      <c r="G33" s="105">
        <v>90</v>
      </c>
      <c r="H33" s="105" t="s">
        <v>44</v>
      </c>
      <c r="I33" s="106">
        <v>1.2</v>
      </c>
      <c r="J33" s="67">
        <v>19</v>
      </c>
      <c r="K33" s="68">
        <v>595000</v>
      </c>
      <c r="L33" s="107">
        <f>(I33*J33*K33)</f>
        <v>13566000</v>
      </c>
      <c r="M33" s="108"/>
      <c r="N33" s="38" t="s">
        <v>54</v>
      </c>
    </row>
    <row r="34" spans="1:17" x14ac:dyDescent="0.2">
      <c r="A34" s="146" t="s">
        <v>127</v>
      </c>
      <c r="B34" s="146"/>
      <c r="C34" s="146"/>
      <c r="D34" s="146"/>
      <c r="E34" s="146"/>
      <c r="F34" s="146"/>
      <c r="G34" s="146"/>
      <c r="H34" s="146"/>
      <c r="I34" s="146"/>
      <c r="J34" s="146"/>
      <c r="K34" s="88"/>
      <c r="L34" s="85">
        <f>SUM(L35:L38)</f>
        <v>53133500</v>
      </c>
      <c r="M34" s="86" t="s">
        <v>233</v>
      </c>
      <c r="N34" s="17">
        <f>SUM(L35:L38)</f>
        <v>53133500</v>
      </c>
      <c r="O34" s="6">
        <v>4</v>
      </c>
      <c r="P34" s="18" t="s">
        <v>47</v>
      </c>
      <c r="Q34" s="8" t="s">
        <v>112</v>
      </c>
    </row>
    <row r="35" spans="1:17" x14ac:dyDescent="0.2">
      <c r="A35" s="86">
        <v>1</v>
      </c>
      <c r="B35" s="111">
        <v>111322054</v>
      </c>
      <c r="C35" s="111" t="s">
        <v>229</v>
      </c>
      <c r="D35" s="112" t="s">
        <v>359</v>
      </c>
      <c r="E35" s="112" t="s">
        <v>363</v>
      </c>
      <c r="F35" s="86">
        <v>3.66</v>
      </c>
      <c r="G35" s="108">
        <v>93</v>
      </c>
      <c r="H35" s="86" t="s">
        <v>44</v>
      </c>
      <c r="I35" s="90">
        <v>1.2</v>
      </c>
      <c r="J35" s="86">
        <v>19</v>
      </c>
      <c r="K35" s="68">
        <v>595000</v>
      </c>
      <c r="L35" s="107">
        <f>SUM(I35*J35*K35)</f>
        <v>13566000</v>
      </c>
      <c r="M35" s="108"/>
      <c r="N35" s="17" t="s">
        <v>94</v>
      </c>
    </row>
    <row r="36" spans="1:17" x14ac:dyDescent="0.2">
      <c r="A36" s="86">
        <v>2</v>
      </c>
      <c r="B36" s="111">
        <v>111322058</v>
      </c>
      <c r="C36" s="111" t="s">
        <v>230</v>
      </c>
      <c r="D36" s="112" t="s">
        <v>360</v>
      </c>
      <c r="E36" s="112" t="s">
        <v>364</v>
      </c>
      <c r="F36" s="86">
        <v>3.66</v>
      </c>
      <c r="G36" s="108">
        <v>92</v>
      </c>
      <c r="H36" s="86" t="s">
        <v>44</v>
      </c>
      <c r="I36" s="90">
        <v>1.2</v>
      </c>
      <c r="J36" s="86">
        <v>19</v>
      </c>
      <c r="K36" s="68">
        <v>595000</v>
      </c>
      <c r="L36" s="107">
        <f>SUM(I36*J36*K36)</f>
        <v>13566000</v>
      </c>
      <c r="M36" s="108"/>
      <c r="N36" s="17"/>
    </row>
    <row r="37" spans="1:17" x14ac:dyDescent="0.2">
      <c r="A37" s="86">
        <v>3</v>
      </c>
      <c r="B37" s="111">
        <v>111322091</v>
      </c>
      <c r="C37" s="111" t="s">
        <v>231</v>
      </c>
      <c r="D37" s="112" t="s">
        <v>361</v>
      </c>
      <c r="E37" s="109" t="s">
        <v>365</v>
      </c>
      <c r="F37" s="86">
        <v>3.66</v>
      </c>
      <c r="G37" s="108">
        <v>98</v>
      </c>
      <c r="H37" s="86" t="s">
        <v>44</v>
      </c>
      <c r="I37" s="90">
        <v>1.2</v>
      </c>
      <c r="J37" s="86">
        <v>19</v>
      </c>
      <c r="K37" s="68">
        <v>595000</v>
      </c>
      <c r="L37" s="107">
        <f>SUM(I37*J37*K37)</f>
        <v>13566000</v>
      </c>
      <c r="M37" s="108"/>
      <c r="N37" s="17" t="s">
        <v>94</v>
      </c>
    </row>
    <row r="38" spans="1:17" x14ac:dyDescent="0.25">
      <c r="A38" s="86">
        <v>4</v>
      </c>
      <c r="B38" s="113">
        <v>111322153</v>
      </c>
      <c r="C38" s="114" t="s">
        <v>232</v>
      </c>
      <c r="D38" s="112" t="s">
        <v>362</v>
      </c>
      <c r="E38" s="109" t="s">
        <v>366</v>
      </c>
      <c r="F38" s="86">
        <v>3.68</v>
      </c>
      <c r="G38" s="108">
        <v>83</v>
      </c>
      <c r="H38" s="86" t="s">
        <v>12</v>
      </c>
      <c r="I38" s="90">
        <v>1.1000000000000001</v>
      </c>
      <c r="J38" s="86">
        <v>19</v>
      </c>
      <c r="K38" s="68">
        <v>595000</v>
      </c>
      <c r="L38" s="107">
        <f>SUM(I38*J38*K38)</f>
        <v>12435500.000000002</v>
      </c>
      <c r="M38" s="108"/>
      <c r="N38" s="17"/>
    </row>
    <row r="39" spans="1:17" x14ac:dyDescent="0.2">
      <c r="A39" s="146" t="s">
        <v>129</v>
      </c>
      <c r="B39" s="146"/>
      <c r="C39" s="146"/>
      <c r="D39" s="146"/>
      <c r="E39" s="146"/>
      <c r="F39" s="146"/>
      <c r="G39" s="146"/>
      <c r="H39" s="146"/>
      <c r="I39" s="146"/>
      <c r="J39" s="146"/>
      <c r="K39" s="88"/>
      <c r="L39" s="85">
        <f>SUM(L40:L41)</f>
        <v>11424000</v>
      </c>
      <c r="M39" s="86" t="s">
        <v>92</v>
      </c>
      <c r="N39" s="17">
        <f>SUM(L40:L41)</f>
        <v>11424000</v>
      </c>
      <c r="O39" s="6">
        <v>2</v>
      </c>
      <c r="P39" s="18" t="s">
        <v>47</v>
      </c>
      <c r="Q39" s="8" t="s">
        <v>93</v>
      </c>
    </row>
    <row r="40" spans="1:17" x14ac:dyDescent="0.25">
      <c r="A40" s="86">
        <v>1</v>
      </c>
      <c r="B40" s="96">
        <v>116222014</v>
      </c>
      <c r="C40" s="115" t="s">
        <v>147</v>
      </c>
      <c r="D40" s="95" t="s">
        <v>338</v>
      </c>
      <c r="E40" s="96" t="s">
        <v>339</v>
      </c>
      <c r="F40" s="104">
        <v>4</v>
      </c>
      <c r="G40" s="105">
        <v>100</v>
      </c>
      <c r="H40" s="105" t="s">
        <v>44</v>
      </c>
      <c r="I40" s="106">
        <v>1.2</v>
      </c>
      <c r="J40" s="67">
        <v>8</v>
      </c>
      <c r="K40" s="68">
        <v>595000</v>
      </c>
      <c r="L40" s="92">
        <f>(I40*J40*K40)</f>
        <v>5712000</v>
      </c>
      <c r="M40" s="86" t="s">
        <v>148</v>
      </c>
      <c r="N40" s="38" t="s">
        <v>94</v>
      </c>
    </row>
    <row r="41" spans="1:17" x14ac:dyDescent="0.25">
      <c r="A41" s="86">
        <v>2</v>
      </c>
      <c r="B41" s="96">
        <v>116222023</v>
      </c>
      <c r="C41" s="115" t="s">
        <v>149</v>
      </c>
      <c r="D41" s="116" t="s">
        <v>340</v>
      </c>
      <c r="E41" s="117" t="s">
        <v>341</v>
      </c>
      <c r="F41" s="104">
        <v>4</v>
      </c>
      <c r="G41" s="105">
        <v>100</v>
      </c>
      <c r="H41" s="105" t="s">
        <v>44</v>
      </c>
      <c r="I41" s="106">
        <v>1.2</v>
      </c>
      <c r="J41" s="67">
        <v>8</v>
      </c>
      <c r="K41" s="68">
        <v>595000</v>
      </c>
      <c r="L41" s="92">
        <f>(I41*J41*K41)</f>
        <v>5712000</v>
      </c>
      <c r="M41" s="86" t="s">
        <v>148</v>
      </c>
      <c r="N41" s="38" t="s">
        <v>94</v>
      </c>
    </row>
    <row r="42" spans="1:17" x14ac:dyDescent="0.2">
      <c r="A42" s="146" t="s">
        <v>130</v>
      </c>
      <c r="B42" s="146"/>
      <c r="C42" s="146"/>
      <c r="D42" s="146"/>
      <c r="E42" s="146"/>
      <c r="F42" s="146"/>
      <c r="G42" s="146"/>
      <c r="H42" s="146"/>
      <c r="I42" s="146"/>
      <c r="J42" s="146"/>
      <c r="K42" s="88"/>
      <c r="L42" s="85">
        <f>SUM(L43:L43)</f>
        <v>6425999.9999999991</v>
      </c>
      <c r="M42" s="86" t="s">
        <v>155</v>
      </c>
      <c r="N42" s="17">
        <f>SUM(L43)</f>
        <v>6425999.9999999991</v>
      </c>
      <c r="O42" s="6">
        <v>1</v>
      </c>
      <c r="P42" s="18" t="s">
        <v>47</v>
      </c>
      <c r="Q42" s="8" t="s">
        <v>86</v>
      </c>
    </row>
    <row r="43" spans="1:17" x14ac:dyDescent="0.2">
      <c r="A43" s="86">
        <v>1</v>
      </c>
      <c r="B43" s="118">
        <v>114722025</v>
      </c>
      <c r="C43" s="119" t="s">
        <v>154</v>
      </c>
      <c r="D43" s="112" t="s">
        <v>387</v>
      </c>
      <c r="E43" s="112" t="s">
        <v>388</v>
      </c>
      <c r="F43" s="86">
        <v>3.85</v>
      </c>
      <c r="G43" s="86">
        <v>98</v>
      </c>
      <c r="H43" s="86" t="s">
        <v>44</v>
      </c>
      <c r="I43" s="90">
        <v>1.2</v>
      </c>
      <c r="J43" s="86">
        <v>9</v>
      </c>
      <c r="K43" s="68">
        <v>595000</v>
      </c>
      <c r="L43" s="92">
        <f>SUM(I43*J43*K43)</f>
        <v>6425999.9999999991</v>
      </c>
      <c r="M43" s="86" t="s">
        <v>148</v>
      </c>
      <c r="N43" s="17" t="s">
        <v>94</v>
      </c>
    </row>
    <row r="44" spans="1:17" s="8" customFormat="1" x14ac:dyDescent="0.2">
      <c r="A44" s="138" t="s">
        <v>50</v>
      </c>
      <c r="B44" s="138"/>
      <c r="C44" s="138"/>
      <c r="D44" s="138"/>
      <c r="E44" s="138"/>
      <c r="F44" s="138"/>
      <c r="G44" s="138"/>
      <c r="H44" s="138"/>
      <c r="I44" s="138"/>
      <c r="J44" s="138"/>
      <c r="K44" s="84"/>
      <c r="L44" s="85">
        <f>SUM(L52,L45,L57,L62,L69)</f>
        <v>93891500</v>
      </c>
      <c r="M44" s="86"/>
      <c r="N44" s="7"/>
    </row>
    <row r="45" spans="1:17" x14ac:dyDescent="0.2">
      <c r="A45" s="146" t="s">
        <v>131</v>
      </c>
      <c r="B45" s="146"/>
      <c r="C45" s="146"/>
      <c r="D45" s="146"/>
      <c r="E45" s="146"/>
      <c r="F45" s="146"/>
      <c r="G45" s="146"/>
      <c r="H45" s="146"/>
      <c r="I45" s="146"/>
      <c r="J45" s="146"/>
      <c r="K45" s="88"/>
      <c r="L45" s="85">
        <f>SUM(L46:L51)</f>
        <v>28278000</v>
      </c>
      <c r="M45" s="86" t="s">
        <v>344</v>
      </c>
      <c r="N45" s="17">
        <f>SUM(L46:L51)</f>
        <v>28278000</v>
      </c>
      <c r="O45" s="6">
        <v>3</v>
      </c>
      <c r="P45" s="6" t="s">
        <v>47</v>
      </c>
      <c r="Q45" s="8" t="s">
        <v>138</v>
      </c>
    </row>
    <row r="46" spans="1:17" x14ac:dyDescent="0.25">
      <c r="A46" s="131">
        <v>1</v>
      </c>
      <c r="B46" s="163">
        <v>111323050</v>
      </c>
      <c r="C46" s="165" t="s">
        <v>156</v>
      </c>
      <c r="D46" s="151" t="s">
        <v>393</v>
      </c>
      <c r="E46" s="151" t="s">
        <v>394</v>
      </c>
      <c r="F46" s="156">
        <v>3.6</v>
      </c>
      <c r="G46" s="155">
        <v>90</v>
      </c>
      <c r="H46" s="155" t="s">
        <v>44</v>
      </c>
      <c r="I46" s="157">
        <v>1.2</v>
      </c>
      <c r="J46" s="67">
        <v>5</v>
      </c>
      <c r="K46" s="68">
        <v>500000</v>
      </c>
      <c r="L46" s="130">
        <f>(I46*J46*K46)+(I46*J47*K47)</f>
        <v>9426000</v>
      </c>
      <c r="M46" s="131" t="s">
        <v>143</v>
      </c>
      <c r="N46" s="132" t="s">
        <v>48</v>
      </c>
    </row>
    <row r="47" spans="1:17" x14ac:dyDescent="0.25">
      <c r="A47" s="131"/>
      <c r="B47" s="164"/>
      <c r="C47" s="165"/>
      <c r="D47" s="152"/>
      <c r="E47" s="152"/>
      <c r="F47" s="156"/>
      <c r="G47" s="155"/>
      <c r="H47" s="155"/>
      <c r="I47" s="157"/>
      <c r="J47" s="67">
        <v>9</v>
      </c>
      <c r="K47" s="68">
        <v>595000</v>
      </c>
      <c r="L47" s="130"/>
      <c r="M47" s="131"/>
      <c r="N47" s="132"/>
    </row>
    <row r="48" spans="1:17" x14ac:dyDescent="0.25">
      <c r="A48" s="131">
        <v>2</v>
      </c>
      <c r="B48" s="163">
        <v>111323084</v>
      </c>
      <c r="C48" s="165" t="s">
        <v>157</v>
      </c>
      <c r="D48" s="153" t="s">
        <v>391</v>
      </c>
      <c r="E48" s="153" t="s">
        <v>392</v>
      </c>
      <c r="F48" s="156">
        <v>3.73</v>
      </c>
      <c r="G48" s="155">
        <v>96</v>
      </c>
      <c r="H48" s="155" t="s">
        <v>44</v>
      </c>
      <c r="I48" s="157">
        <v>1.2</v>
      </c>
      <c r="J48" s="67">
        <v>5</v>
      </c>
      <c r="K48" s="68">
        <v>500000</v>
      </c>
      <c r="L48" s="130">
        <f>(I48*J48*K48)+(I48*J49*K49)</f>
        <v>9426000</v>
      </c>
      <c r="M48" s="131" t="s">
        <v>143</v>
      </c>
      <c r="N48" s="132" t="s">
        <v>48</v>
      </c>
    </row>
    <row r="49" spans="1:17" x14ac:dyDescent="0.2">
      <c r="A49" s="131"/>
      <c r="B49" s="163"/>
      <c r="C49" s="165"/>
      <c r="D49" s="154"/>
      <c r="E49" s="154"/>
      <c r="F49" s="156"/>
      <c r="G49" s="155"/>
      <c r="H49" s="155"/>
      <c r="I49" s="157"/>
      <c r="J49" s="110">
        <v>9</v>
      </c>
      <c r="K49" s="68">
        <v>595000</v>
      </c>
      <c r="L49" s="130"/>
      <c r="M49" s="131"/>
      <c r="N49" s="132"/>
    </row>
    <row r="50" spans="1:17" x14ac:dyDescent="0.25">
      <c r="A50" s="131">
        <v>3</v>
      </c>
      <c r="B50" s="163">
        <v>111323151</v>
      </c>
      <c r="C50" s="165" t="s">
        <v>158</v>
      </c>
      <c r="D50" s="153" t="s">
        <v>389</v>
      </c>
      <c r="E50" s="153" t="s">
        <v>390</v>
      </c>
      <c r="F50" s="156">
        <v>3.65</v>
      </c>
      <c r="G50" s="155">
        <v>100</v>
      </c>
      <c r="H50" s="155" t="s">
        <v>44</v>
      </c>
      <c r="I50" s="157">
        <v>1.2</v>
      </c>
      <c r="J50" s="67">
        <v>5</v>
      </c>
      <c r="K50" s="68">
        <v>500000</v>
      </c>
      <c r="L50" s="130">
        <f>(I50*J50*K50)+(I50*J51*K51)</f>
        <v>9426000</v>
      </c>
      <c r="M50" s="131" t="s">
        <v>143</v>
      </c>
      <c r="N50" s="132" t="s">
        <v>48</v>
      </c>
    </row>
    <row r="51" spans="1:17" x14ac:dyDescent="0.25">
      <c r="A51" s="131"/>
      <c r="B51" s="163"/>
      <c r="C51" s="165"/>
      <c r="D51" s="154"/>
      <c r="E51" s="154"/>
      <c r="F51" s="156"/>
      <c r="G51" s="155"/>
      <c r="H51" s="155"/>
      <c r="I51" s="157"/>
      <c r="J51" s="67">
        <v>9</v>
      </c>
      <c r="K51" s="68">
        <v>595000</v>
      </c>
      <c r="L51" s="130"/>
      <c r="M51" s="131"/>
      <c r="N51" s="132"/>
    </row>
    <row r="52" spans="1:17" x14ac:dyDescent="0.2">
      <c r="A52" s="146" t="s">
        <v>132</v>
      </c>
      <c r="B52" s="146"/>
      <c r="C52" s="146"/>
      <c r="D52" s="146"/>
      <c r="E52" s="146"/>
      <c r="F52" s="146"/>
      <c r="G52" s="146"/>
      <c r="H52" s="146"/>
      <c r="I52" s="146"/>
      <c r="J52" s="146"/>
      <c r="K52" s="88"/>
      <c r="L52" s="85">
        <f>SUM(L53:L56)</f>
        <v>19536000</v>
      </c>
      <c r="M52" s="86" t="s">
        <v>312</v>
      </c>
      <c r="N52" s="17">
        <f>SUM(L53:L56)</f>
        <v>19536000</v>
      </c>
      <c r="O52" s="6">
        <v>2</v>
      </c>
      <c r="P52" s="18" t="s">
        <v>47</v>
      </c>
      <c r="Q52" s="8" t="s">
        <v>52</v>
      </c>
    </row>
    <row r="53" spans="1:17" x14ac:dyDescent="0.2">
      <c r="A53" s="131">
        <v>1</v>
      </c>
      <c r="B53" s="166">
        <v>110323011</v>
      </c>
      <c r="C53" s="158" t="s">
        <v>310</v>
      </c>
      <c r="D53" s="159" t="s">
        <v>379</v>
      </c>
      <c r="E53" s="159" t="s">
        <v>380</v>
      </c>
      <c r="F53" s="131">
        <v>3.68</v>
      </c>
      <c r="G53" s="131">
        <v>99</v>
      </c>
      <c r="H53" s="131" t="s">
        <v>44</v>
      </c>
      <c r="I53" s="148">
        <v>1.2</v>
      </c>
      <c r="J53" s="86">
        <v>2</v>
      </c>
      <c r="K53" s="68">
        <v>500000</v>
      </c>
      <c r="L53" s="130">
        <f>SUM(I53*J53*K53)+(I53*J54*K54)</f>
        <v>9768000</v>
      </c>
      <c r="M53" s="131" t="s">
        <v>148</v>
      </c>
      <c r="N53" s="17" t="s">
        <v>48</v>
      </c>
    </row>
    <row r="54" spans="1:17" x14ac:dyDescent="0.2">
      <c r="A54" s="131"/>
      <c r="B54" s="166"/>
      <c r="C54" s="158"/>
      <c r="D54" s="160"/>
      <c r="E54" s="160"/>
      <c r="F54" s="131"/>
      <c r="G54" s="131"/>
      <c r="H54" s="131"/>
      <c r="I54" s="148"/>
      <c r="J54" s="86">
        <v>12</v>
      </c>
      <c r="K54" s="68">
        <v>595000</v>
      </c>
      <c r="L54" s="130"/>
      <c r="M54" s="131"/>
      <c r="N54" s="17"/>
    </row>
    <row r="55" spans="1:17" x14ac:dyDescent="0.2">
      <c r="A55" s="131">
        <v>2</v>
      </c>
      <c r="B55" s="166">
        <v>110323030</v>
      </c>
      <c r="C55" s="158" t="s">
        <v>311</v>
      </c>
      <c r="D55" s="161" t="s">
        <v>381</v>
      </c>
      <c r="E55" s="167" t="s">
        <v>382</v>
      </c>
      <c r="F55" s="131">
        <v>3.73</v>
      </c>
      <c r="G55" s="131">
        <v>99</v>
      </c>
      <c r="H55" s="131" t="s">
        <v>44</v>
      </c>
      <c r="I55" s="148">
        <v>1.2</v>
      </c>
      <c r="J55" s="86">
        <v>2</v>
      </c>
      <c r="K55" s="68">
        <v>500000</v>
      </c>
      <c r="L55" s="130">
        <f>SUM(I55*J55*K55)+(I55*J56*K56)</f>
        <v>9768000</v>
      </c>
      <c r="M55" s="131" t="s">
        <v>148</v>
      </c>
      <c r="N55" s="17" t="s">
        <v>48</v>
      </c>
    </row>
    <row r="56" spans="1:17" x14ac:dyDescent="0.2">
      <c r="A56" s="131"/>
      <c r="B56" s="166"/>
      <c r="C56" s="158"/>
      <c r="D56" s="162"/>
      <c r="E56" s="155"/>
      <c r="F56" s="131"/>
      <c r="G56" s="131"/>
      <c r="H56" s="131"/>
      <c r="I56" s="148"/>
      <c r="J56" s="86">
        <v>12</v>
      </c>
      <c r="K56" s="68">
        <v>595000</v>
      </c>
      <c r="L56" s="130"/>
      <c r="M56" s="131"/>
      <c r="N56" s="17"/>
    </row>
    <row r="57" spans="1:17" ht="17.25" customHeight="1" x14ac:dyDescent="0.2">
      <c r="A57" s="146" t="s">
        <v>133</v>
      </c>
      <c r="B57" s="146"/>
      <c r="C57" s="146"/>
      <c r="D57" s="146"/>
      <c r="E57" s="146"/>
      <c r="F57" s="146"/>
      <c r="G57" s="146"/>
      <c r="H57" s="146"/>
      <c r="I57" s="146"/>
      <c r="J57" s="146"/>
      <c r="K57" s="88"/>
      <c r="L57" s="85">
        <f>SUM(L58:L61)</f>
        <v>19536000</v>
      </c>
      <c r="M57" s="86" t="s">
        <v>357</v>
      </c>
      <c r="N57" s="17">
        <f>SUM(L58:L61)</f>
        <v>19536000</v>
      </c>
      <c r="O57" s="6">
        <v>2</v>
      </c>
      <c r="P57" s="18" t="s">
        <v>47</v>
      </c>
      <c r="Q57" s="8" t="s">
        <v>52</v>
      </c>
    </row>
    <row r="58" spans="1:17" x14ac:dyDescent="0.25">
      <c r="A58" s="131">
        <v>1</v>
      </c>
      <c r="B58" s="163">
        <v>110323052</v>
      </c>
      <c r="C58" s="165" t="s">
        <v>319</v>
      </c>
      <c r="D58" s="151" t="s">
        <v>385</v>
      </c>
      <c r="E58" s="162" t="s">
        <v>386</v>
      </c>
      <c r="F58" s="156">
        <v>3.64</v>
      </c>
      <c r="G58" s="155">
        <v>99</v>
      </c>
      <c r="H58" s="155" t="s">
        <v>44</v>
      </c>
      <c r="I58" s="157">
        <v>1.2</v>
      </c>
      <c r="J58" s="67">
        <v>2</v>
      </c>
      <c r="K58" s="68">
        <v>500000</v>
      </c>
      <c r="L58" s="130">
        <f>(I58*J58*K58)+(I58*J59*K59)</f>
        <v>9768000</v>
      </c>
      <c r="M58" s="131" t="s">
        <v>148</v>
      </c>
      <c r="N58" s="132" t="s">
        <v>144</v>
      </c>
    </row>
    <row r="59" spans="1:17" x14ac:dyDescent="0.25">
      <c r="A59" s="131"/>
      <c r="B59" s="164"/>
      <c r="C59" s="165"/>
      <c r="D59" s="152"/>
      <c r="E59" s="168"/>
      <c r="F59" s="156"/>
      <c r="G59" s="155"/>
      <c r="H59" s="155"/>
      <c r="I59" s="157"/>
      <c r="J59" s="67">
        <v>12</v>
      </c>
      <c r="K59" s="68">
        <v>595000</v>
      </c>
      <c r="L59" s="130"/>
      <c r="M59" s="131"/>
      <c r="N59" s="132"/>
    </row>
    <row r="60" spans="1:17" x14ac:dyDescent="0.25">
      <c r="A60" s="131">
        <v>2</v>
      </c>
      <c r="B60" s="163">
        <v>110323058</v>
      </c>
      <c r="C60" s="165" t="s">
        <v>320</v>
      </c>
      <c r="D60" s="151" t="s">
        <v>383</v>
      </c>
      <c r="E60" s="151" t="s">
        <v>384</v>
      </c>
      <c r="F60" s="156">
        <v>3.8</v>
      </c>
      <c r="G60" s="155">
        <v>100</v>
      </c>
      <c r="H60" s="155" t="s">
        <v>44</v>
      </c>
      <c r="I60" s="157">
        <v>1.2</v>
      </c>
      <c r="J60" s="67">
        <v>2</v>
      </c>
      <c r="K60" s="68">
        <v>500000</v>
      </c>
      <c r="L60" s="130">
        <f>(I60*J60*K60)+(I60*J61*K61)</f>
        <v>9768000</v>
      </c>
      <c r="M60" s="131" t="s">
        <v>148</v>
      </c>
      <c r="N60" s="132" t="s">
        <v>144</v>
      </c>
    </row>
    <row r="61" spans="1:17" ht="17.25" customHeight="1" x14ac:dyDescent="0.2">
      <c r="A61" s="131"/>
      <c r="B61" s="164"/>
      <c r="C61" s="165"/>
      <c r="D61" s="152"/>
      <c r="E61" s="152"/>
      <c r="F61" s="156"/>
      <c r="G61" s="155"/>
      <c r="H61" s="155"/>
      <c r="I61" s="157"/>
      <c r="J61" s="110">
        <v>12</v>
      </c>
      <c r="K61" s="68">
        <v>595000</v>
      </c>
      <c r="L61" s="130"/>
      <c r="M61" s="131"/>
      <c r="N61" s="132"/>
    </row>
    <row r="62" spans="1:17" ht="17.25" customHeight="1" x14ac:dyDescent="0.2">
      <c r="A62" s="146" t="s">
        <v>134</v>
      </c>
      <c r="B62" s="146"/>
      <c r="C62" s="146"/>
      <c r="D62" s="146"/>
      <c r="E62" s="146"/>
      <c r="F62" s="146"/>
      <c r="G62" s="146"/>
      <c r="H62" s="146"/>
      <c r="I62" s="146"/>
      <c r="J62" s="146"/>
      <c r="K62" s="88"/>
      <c r="L62" s="85">
        <f>SUM(L63:L68)</f>
        <v>16592000</v>
      </c>
      <c r="M62" s="86" t="s">
        <v>153</v>
      </c>
      <c r="N62" s="17">
        <f>SUM(L63:L68)</f>
        <v>16592000</v>
      </c>
      <c r="O62" s="6">
        <v>3</v>
      </c>
      <c r="P62" s="18" t="s">
        <v>47</v>
      </c>
      <c r="Q62" s="8" t="s">
        <v>139</v>
      </c>
    </row>
    <row r="63" spans="1:17" x14ac:dyDescent="0.2">
      <c r="A63" s="131">
        <v>1</v>
      </c>
      <c r="B63" s="166">
        <v>116223002</v>
      </c>
      <c r="C63" s="158" t="s">
        <v>150</v>
      </c>
      <c r="D63" s="167" t="s">
        <v>377</v>
      </c>
      <c r="E63" s="169" t="s">
        <v>378</v>
      </c>
      <c r="F63" s="131">
        <v>3.41</v>
      </c>
      <c r="G63" s="131">
        <v>85</v>
      </c>
      <c r="H63" s="131" t="s">
        <v>12</v>
      </c>
      <c r="I63" s="148">
        <v>1.1000000000000001</v>
      </c>
      <c r="J63" s="86">
        <v>5</v>
      </c>
      <c r="K63" s="68">
        <v>500000</v>
      </c>
      <c r="L63" s="130">
        <f>SUM(I63*J63*K63)+(I63*J64*K64)</f>
        <v>5368000</v>
      </c>
      <c r="M63" s="131" t="s">
        <v>148</v>
      </c>
      <c r="N63" s="17" t="s">
        <v>94</v>
      </c>
    </row>
    <row r="64" spans="1:17" x14ac:dyDescent="0.2">
      <c r="A64" s="131"/>
      <c r="B64" s="166"/>
      <c r="C64" s="158"/>
      <c r="D64" s="167"/>
      <c r="E64" s="170"/>
      <c r="F64" s="131"/>
      <c r="G64" s="131"/>
      <c r="H64" s="131"/>
      <c r="I64" s="148"/>
      <c r="J64" s="86">
        <v>4</v>
      </c>
      <c r="K64" s="68">
        <v>595000</v>
      </c>
      <c r="L64" s="130"/>
      <c r="M64" s="131"/>
      <c r="N64" s="17"/>
    </row>
    <row r="65" spans="1:17" x14ac:dyDescent="0.2">
      <c r="A65" s="131">
        <v>2</v>
      </c>
      <c r="B65" s="166">
        <v>116223017</v>
      </c>
      <c r="C65" s="158" t="s">
        <v>151</v>
      </c>
      <c r="D65" s="167" t="s">
        <v>375</v>
      </c>
      <c r="E65" s="169" t="s">
        <v>376</v>
      </c>
      <c r="F65" s="131">
        <v>3.59</v>
      </c>
      <c r="G65" s="131">
        <v>87</v>
      </c>
      <c r="H65" s="131" t="s">
        <v>12</v>
      </c>
      <c r="I65" s="148">
        <v>1.1000000000000001</v>
      </c>
      <c r="J65" s="86">
        <v>5</v>
      </c>
      <c r="K65" s="68">
        <v>500000</v>
      </c>
      <c r="L65" s="130">
        <f>SUM(I65*J65*K65)+(I65*J66*K66)</f>
        <v>5368000</v>
      </c>
      <c r="M65" s="131" t="s">
        <v>148</v>
      </c>
      <c r="N65" s="17" t="s">
        <v>94</v>
      </c>
    </row>
    <row r="66" spans="1:17" x14ac:dyDescent="0.2">
      <c r="A66" s="131"/>
      <c r="B66" s="166"/>
      <c r="C66" s="158"/>
      <c r="D66" s="167"/>
      <c r="E66" s="170"/>
      <c r="F66" s="131"/>
      <c r="G66" s="131"/>
      <c r="H66" s="131"/>
      <c r="I66" s="148"/>
      <c r="J66" s="86">
        <v>4</v>
      </c>
      <c r="K66" s="68">
        <v>595000</v>
      </c>
      <c r="L66" s="130"/>
      <c r="M66" s="131"/>
      <c r="N66" s="17"/>
    </row>
    <row r="67" spans="1:17" x14ac:dyDescent="0.2">
      <c r="A67" s="131">
        <v>3</v>
      </c>
      <c r="B67" s="166">
        <v>116223032</v>
      </c>
      <c r="C67" s="158" t="s">
        <v>152</v>
      </c>
      <c r="D67" s="167" t="s">
        <v>373</v>
      </c>
      <c r="E67" s="167" t="s">
        <v>374</v>
      </c>
      <c r="F67" s="131">
        <v>3.68</v>
      </c>
      <c r="G67" s="131">
        <v>95</v>
      </c>
      <c r="H67" s="131" t="s">
        <v>44</v>
      </c>
      <c r="I67" s="148">
        <v>1.2</v>
      </c>
      <c r="J67" s="86">
        <v>5</v>
      </c>
      <c r="K67" s="68">
        <v>500000</v>
      </c>
      <c r="L67" s="130">
        <f>SUM(I67*J67*K67)+(I67*J68*K68)</f>
        <v>5856000</v>
      </c>
      <c r="M67" s="131" t="s">
        <v>148</v>
      </c>
      <c r="N67" s="17" t="s">
        <v>94</v>
      </c>
    </row>
    <row r="68" spans="1:17" x14ac:dyDescent="0.2">
      <c r="A68" s="131"/>
      <c r="B68" s="166"/>
      <c r="C68" s="158"/>
      <c r="D68" s="167"/>
      <c r="E68" s="155"/>
      <c r="F68" s="131"/>
      <c r="G68" s="131"/>
      <c r="H68" s="131"/>
      <c r="I68" s="148"/>
      <c r="J68" s="86">
        <v>4</v>
      </c>
      <c r="K68" s="68">
        <v>595000</v>
      </c>
      <c r="L68" s="130"/>
      <c r="M68" s="131"/>
      <c r="N68" s="17"/>
    </row>
    <row r="69" spans="1:17" ht="18.75" customHeight="1" x14ac:dyDescent="0.2">
      <c r="A69" s="146" t="s">
        <v>135</v>
      </c>
      <c r="B69" s="146"/>
      <c r="C69" s="146"/>
      <c r="D69" s="146"/>
      <c r="E69" s="146"/>
      <c r="F69" s="146"/>
      <c r="G69" s="146"/>
      <c r="H69" s="146"/>
      <c r="I69" s="146"/>
      <c r="J69" s="146"/>
      <c r="K69" s="88"/>
      <c r="L69" s="85">
        <f>SUM(L70:L71)</f>
        <v>9949500</v>
      </c>
      <c r="M69" s="86" t="s">
        <v>145</v>
      </c>
      <c r="N69" s="17">
        <f>SUM(L70:L71)</f>
        <v>9949500</v>
      </c>
      <c r="O69" s="6">
        <v>1</v>
      </c>
      <c r="P69" s="18" t="s">
        <v>47</v>
      </c>
      <c r="Q69" s="8" t="s">
        <v>140</v>
      </c>
    </row>
    <row r="70" spans="1:17" x14ac:dyDescent="0.25">
      <c r="A70" s="131">
        <v>1</v>
      </c>
      <c r="B70" s="166">
        <v>117723011</v>
      </c>
      <c r="C70" s="158" t="s">
        <v>142</v>
      </c>
      <c r="D70" s="171" t="s">
        <v>395</v>
      </c>
      <c r="E70" s="151" t="s">
        <v>396</v>
      </c>
      <c r="F70" s="156">
        <v>3.5</v>
      </c>
      <c r="G70" s="155">
        <v>92</v>
      </c>
      <c r="H70" s="155" t="s">
        <v>12</v>
      </c>
      <c r="I70" s="157">
        <v>1.1000000000000001</v>
      </c>
      <c r="J70" s="67">
        <v>5</v>
      </c>
      <c r="K70" s="68">
        <v>500000</v>
      </c>
      <c r="L70" s="130">
        <f>(I70*J70*K70)+(I70*J71*K71)</f>
        <v>9949500</v>
      </c>
      <c r="M70" s="131" t="s">
        <v>143</v>
      </c>
      <c r="N70" s="132" t="s">
        <v>144</v>
      </c>
    </row>
    <row r="71" spans="1:17" ht="18" customHeight="1" x14ac:dyDescent="0.25">
      <c r="A71" s="131"/>
      <c r="B71" s="166"/>
      <c r="C71" s="158"/>
      <c r="D71" s="166"/>
      <c r="E71" s="152"/>
      <c r="F71" s="156"/>
      <c r="G71" s="155"/>
      <c r="H71" s="155"/>
      <c r="I71" s="157"/>
      <c r="J71" s="67">
        <v>11</v>
      </c>
      <c r="K71" s="68">
        <v>595000</v>
      </c>
      <c r="L71" s="130"/>
      <c r="M71" s="131"/>
      <c r="N71" s="132"/>
    </row>
    <row r="72" spans="1:17" s="8" customFormat="1" x14ac:dyDescent="0.2">
      <c r="A72" s="138" t="s">
        <v>51</v>
      </c>
      <c r="B72" s="138"/>
      <c r="C72" s="138"/>
      <c r="D72" s="138"/>
      <c r="E72" s="138"/>
      <c r="F72" s="138"/>
      <c r="G72" s="138"/>
      <c r="H72" s="138"/>
      <c r="I72" s="138"/>
      <c r="J72" s="138"/>
      <c r="K72" s="84"/>
      <c r="L72" s="85">
        <f>SUM(L73)</f>
        <v>40739000.000000007</v>
      </c>
      <c r="M72" s="86"/>
      <c r="N72" s="7"/>
    </row>
    <row r="73" spans="1:17" x14ac:dyDescent="0.2">
      <c r="A73" s="146" t="s">
        <v>136</v>
      </c>
      <c r="B73" s="146"/>
      <c r="C73" s="146"/>
      <c r="D73" s="146"/>
      <c r="E73" s="146"/>
      <c r="F73" s="146"/>
      <c r="G73" s="146"/>
      <c r="H73" s="146"/>
      <c r="I73" s="146"/>
      <c r="J73" s="146"/>
      <c r="K73" s="87"/>
      <c r="L73" s="85">
        <f>SUM(L74:L79)</f>
        <v>40739000.000000007</v>
      </c>
      <c r="M73" s="86" t="s">
        <v>356</v>
      </c>
      <c r="N73" s="17">
        <f>SUM(L74:L77)</f>
        <v>28270500.000000004</v>
      </c>
      <c r="O73" s="6">
        <v>3</v>
      </c>
      <c r="P73" s="6" t="s">
        <v>47</v>
      </c>
      <c r="Q73" s="37" t="s">
        <v>141</v>
      </c>
    </row>
    <row r="74" spans="1:17" x14ac:dyDescent="0.2">
      <c r="A74" s="131">
        <v>1</v>
      </c>
      <c r="B74" s="133">
        <v>110324001</v>
      </c>
      <c r="C74" s="134" t="s">
        <v>351</v>
      </c>
      <c r="D74" s="135" t="s">
        <v>397</v>
      </c>
      <c r="E74" s="135" t="s">
        <v>400</v>
      </c>
      <c r="F74" s="131">
        <v>3.76</v>
      </c>
      <c r="G74" s="149">
        <v>100</v>
      </c>
      <c r="H74" s="131" t="s">
        <v>44</v>
      </c>
      <c r="I74" s="150">
        <v>1.2</v>
      </c>
      <c r="J74" s="120">
        <v>6.01</v>
      </c>
      <c r="K74" s="68">
        <v>500000</v>
      </c>
      <c r="L74" s="130">
        <f>(I74*J74*K74)+(I74*J75*K75)</f>
        <v>13602000</v>
      </c>
      <c r="M74" s="131"/>
      <c r="N74" s="132" t="s">
        <v>48</v>
      </c>
    </row>
    <row r="75" spans="1:17" x14ac:dyDescent="0.2">
      <c r="A75" s="131"/>
      <c r="B75" s="133"/>
      <c r="C75" s="134"/>
      <c r="D75" s="131"/>
      <c r="E75" s="131"/>
      <c r="F75" s="131"/>
      <c r="G75" s="149"/>
      <c r="H75" s="131"/>
      <c r="I75" s="150"/>
      <c r="J75" s="68">
        <v>14</v>
      </c>
      <c r="K75" s="68">
        <v>595000</v>
      </c>
      <c r="L75" s="130"/>
      <c r="M75" s="131"/>
      <c r="N75" s="132"/>
    </row>
    <row r="76" spans="1:17" x14ac:dyDescent="0.2">
      <c r="A76" s="131">
        <v>2</v>
      </c>
      <c r="B76" s="133">
        <v>110324003</v>
      </c>
      <c r="C76" s="134" t="s">
        <v>352</v>
      </c>
      <c r="D76" s="135" t="s">
        <v>398</v>
      </c>
      <c r="E76" s="135" t="s">
        <v>401</v>
      </c>
      <c r="F76" s="131">
        <v>3.33</v>
      </c>
      <c r="G76" s="131">
        <v>83</v>
      </c>
      <c r="H76" s="131" t="s">
        <v>12</v>
      </c>
      <c r="I76" s="148">
        <v>1.1000000000000001</v>
      </c>
      <c r="J76" s="120">
        <v>10.01</v>
      </c>
      <c r="K76" s="68">
        <v>500000</v>
      </c>
      <c r="L76" s="130">
        <f>(I76*J76*K76)+(I76*J77*K77)</f>
        <v>14668500.000000004</v>
      </c>
      <c r="M76" s="131"/>
      <c r="N76" s="132" t="s">
        <v>48</v>
      </c>
    </row>
    <row r="77" spans="1:17" x14ac:dyDescent="0.2">
      <c r="A77" s="131"/>
      <c r="B77" s="133"/>
      <c r="C77" s="134"/>
      <c r="D77" s="131"/>
      <c r="E77" s="131"/>
      <c r="F77" s="131"/>
      <c r="G77" s="131"/>
      <c r="H77" s="131"/>
      <c r="I77" s="131"/>
      <c r="J77" s="68">
        <v>14</v>
      </c>
      <c r="K77" s="68">
        <v>595000</v>
      </c>
      <c r="L77" s="130"/>
      <c r="M77" s="131"/>
      <c r="N77" s="132"/>
    </row>
    <row r="78" spans="1:17" x14ac:dyDescent="0.2">
      <c r="A78" s="131">
        <v>3</v>
      </c>
      <c r="B78" s="133">
        <v>110324025</v>
      </c>
      <c r="C78" s="134" t="s">
        <v>353</v>
      </c>
      <c r="D78" s="135" t="s">
        <v>399</v>
      </c>
      <c r="E78" s="135" t="s">
        <v>402</v>
      </c>
      <c r="F78" s="131">
        <v>3.32</v>
      </c>
      <c r="G78" s="131">
        <v>100</v>
      </c>
      <c r="H78" s="131" t="s">
        <v>12</v>
      </c>
      <c r="I78" s="148">
        <v>1.1000000000000001</v>
      </c>
      <c r="J78" s="120">
        <v>6.01</v>
      </c>
      <c r="K78" s="68">
        <v>500000</v>
      </c>
      <c r="L78" s="130">
        <f>(I78*J78*K78)+(I78*J79*K79)</f>
        <v>12468500.000000002</v>
      </c>
      <c r="M78" s="131"/>
      <c r="N78" s="132" t="s">
        <v>48</v>
      </c>
    </row>
    <row r="79" spans="1:17" x14ac:dyDescent="0.2">
      <c r="A79" s="131"/>
      <c r="B79" s="133"/>
      <c r="C79" s="134"/>
      <c r="D79" s="135"/>
      <c r="E79" s="135"/>
      <c r="F79" s="131"/>
      <c r="G79" s="131"/>
      <c r="H79" s="131"/>
      <c r="I79" s="148"/>
      <c r="J79" s="68">
        <v>14</v>
      </c>
      <c r="K79" s="68">
        <v>595000</v>
      </c>
      <c r="L79" s="130"/>
      <c r="M79" s="131"/>
      <c r="N79" s="132"/>
    </row>
    <row r="80" spans="1:17" x14ac:dyDescent="0.2">
      <c r="A80" s="138" t="s">
        <v>358</v>
      </c>
      <c r="B80" s="138"/>
      <c r="C80" s="138"/>
      <c r="D80" s="138"/>
      <c r="E80" s="138"/>
      <c r="F80" s="138"/>
      <c r="G80" s="138"/>
      <c r="H80" s="138"/>
      <c r="I80" s="138"/>
      <c r="J80" s="138"/>
      <c r="K80" s="87"/>
      <c r="L80" s="121">
        <f>SUM(L15,L27,L44,L72)</f>
        <v>342884000</v>
      </c>
      <c r="M80" s="122"/>
      <c r="N80" s="19">
        <f>SUM(N16:N77)</f>
        <v>330415500</v>
      </c>
    </row>
    <row r="81" spans="1:15" x14ac:dyDescent="0.2">
      <c r="A81" s="139" t="s">
        <v>95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7" t="s">
        <v>39</v>
      </c>
      <c r="O81" s="6">
        <f>SUM(O16:O79)</f>
        <v>34</v>
      </c>
    </row>
    <row r="82" spans="1:15" x14ac:dyDescent="0.2">
      <c r="A82" s="137" t="s">
        <v>40</v>
      </c>
      <c r="B82" s="137"/>
      <c r="C82" s="137"/>
      <c r="D82" s="76">
        <f>O81</f>
        <v>34</v>
      </c>
      <c r="E82" s="10"/>
      <c r="F82" s="20"/>
      <c r="G82" s="20"/>
      <c r="H82" s="20"/>
      <c r="I82" s="20"/>
      <c r="J82" s="20"/>
      <c r="K82" s="20"/>
      <c r="L82" s="20"/>
      <c r="M82" s="20"/>
      <c r="N82" s="7" t="s">
        <v>26</v>
      </c>
      <c r="O82" s="6">
        <f>COUNT(O16:O79)</f>
        <v>13</v>
      </c>
    </row>
    <row r="83" spans="1:15" x14ac:dyDescent="0.2">
      <c r="A83" s="11"/>
      <c r="B83" s="11"/>
      <c r="C83" s="11"/>
      <c r="D83" s="10"/>
      <c r="E83" s="10"/>
      <c r="F83" s="11"/>
      <c r="G83" s="11"/>
      <c r="H83" s="10"/>
      <c r="I83" s="11"/>
      <c r="J83" s="11"/>
      <c r="K83" s="11"/>
      <c r="L83" s="21"/>
      <c r="M83" s="22"/>
    </row>
    <row r="84" spans="1:15" x14ac:dyDescent="0.2">
      <c r="A84" s="11"/>
      <c r="B84" s="136" t="s">
        <v>21</v>
      </c>
      <c r="C84" s="136"/>
      <c r="D84" s="10"/>
      <c r="E84" s="137" t="s">
        <v>18</v>
      </c>
      <c r="F84" s="137"/>
      <c r="G84" s="137"/>
      <c r="H84" s="137"/>
      <c r="I84" s="136" t="s">
        <v>19</v>
      </c>
      <c r="J84" s="136"/>
      <c r="K84" s="136"/>
      <c r="L84" s="136"/>
      <c r="M84" s="136"/>
      <c r="N84" s="17"/>
    </row>
    <row r="85" spans="1:15" x14ac:dyDescent="0.2">
      <c r="B85" s="137"/>
      <c r="C85" s="137"/>
      <c r="D85" s="137"/>
      <c r="I85" s="136" t="s">
        <v>20</v>
      </c>
      <c r="J85" s="136"/>
      <c r="K85" s="11"/>
      <c r="L85" s="137" t="s">
        <v>49</v>
      </c>
      <c r="M85" s="137"/>
    </row>
    <row r="86" spans="1:15" x14ac:dyDescent="0.2">
      <c r="I86" s="11"/>
      <c r="J86" s="11"/>
      <c r="K86" s="11"/>
      <c r="L86" s="11"/>
    </row>
    <row r="87" spans="1:15" x14ac:dyDescent="0.2">
      <c r="I87" s="11"/>
      <c r="J87" s="11"/>
      <c r="K87" s="11"/>
      <c r="L87" s="11"/>
    </row>
    <row r="88" spans="1:15" x14ac:dyDescent="0.2">
      <c r="I88" s="11"/>
      <c r="J88" s="11"/>
      <c r="K88" s="11"/>
      <c r="L88" s="11"/>
    </row>
    <row r="89" spans="1:15" x14ac:dyDescent="0.2">
      <c r="I89" s="11"/>
      <c r="J89" s="11"/>
      <c r="K89" s="11"/>
      <c r="L89" s="11"/>
    </row>
    <row r="90" spans="1:15" x14ac:dyDescent="0.2">
      <c r="C90" s="23"/>
      <c r="I90" s="11"/>
      <c r="J90" s="11"/>
      <c r="K90" s="11"/>
      <c r="L90" s="11"/>
    </row>
    <row r="91" spans="1:15" x14ac:dyDescent="0.2">
      <c r="A91" s="11"/>
      <c r="B91" s="11"/>
      <c r="C91" s="11"/>
      <c r="D91" s="10"/>
      <c r="E91" s="10"/>
      <c r="F91" s="11"/>
      <c r="G91" s="11"/>
      <c r="H91" s="10"/>
      <c r="I91" s="11"/>
      <c r="J91" s="11"/>
      <c r="K91" s="11"/>
      <c r="L91" s="11"/>
    </row>
    <row r="92" spans="1:15" x14ac:dyDescent="0.2">
      <c r="A92" s="11"/>
      <c r="B92" s="11"/>
      <c r="C92" s="11"/>
      <c r="D92" s="10"/>
      <c r="E92" s="10"/>
      <c r="F92" s="11"/>
      <c r="G92" s="11"/>
      <c r="H92" s="10"/>
      <c r="I92" s="11"/>
      <c r="J92" s="11"/>
      <c r="K92" s="11"/>
      <c r="L92" s="11"/>
    </row>
    <row r="93" spans="1:15" x14ac:dyDescent="0.2">
      <c r="A93" s="11"/>
      <c r="B93" s="11"/>
      <c r="C93" s="11"/>
      <c r="D93" s="10"/>
      <c r="E93" s="10"/>
      <c r="F93" s="11"/>
      <c r="G93" s="11"/>
      <c r="H93" s="10"/>
      <c r="I93" s="11"/>
      <c r="J93" s="11"/>
      <c r="K93" s="11"/>
      <c r="L93" s="11"/>
    </row>
    <row r="94" spans="1:15" x14ac:dyDescent="0.2">
      <c r="E94" s="8" t="s">
        <v>17</v>
      </c>
    </row>
  </sheetData>
  <mergeCells count="209">
    <mergeCell ref="L78:L79"/>
    <mergeCell ref="M78:M79"/>
    <mergeCell ref="N78:N7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L60:L61"/>
    <mergeCell ref="M60:M61"/>
    <mergeCell ref="N60:N61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N58:N59"/>
    <mergeCell ref="L58:L59"/>
    <mergeCell ref="M58:M59"/>
    <mergeCell ref="N70:N71"/>
    <mergeCell ref="L65:L66"/>
    <mergeCell ref="M65:M66"/>
    <mergeCell ref="A67:A68"/>
    <mergeCell ref="B67:B68"/>
    <mergeCell ref="C67:C68"/>
    <mergeCell ref="F67:F68"/>
    <mergeCell ref="G67:G68"/>
    <mergeCell ref="H67:H68"/>
    <mergeCell ref="I67:I68"/>
    <mergeCell ref="L67:L68"/>
    <mergeCell ref="M67:M68"/>
    <mergeCell ref="A65:A66"/>
    <mergeCell ref="B65:B66"/>
    <mergeCell ref="C65:C66"/>
    <mergeCell ref="D65:D66"/>
    <mergeCell ref="E65:E66"/>
    <mergeCell ref="F65:F66"/>
    <mergeCell ref="G65:G66"/>
    <mergeCell ref="H65:H66"/>
    <mergeCell ref="L70:L71"/>
    <mergeCell ref="M70:M71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16:J16"/>
    <mergeCell ref="A25:J25"/>
    <mergeCell ref="A27:J27"/>
    <mergeCell ref="A28:J28"/>
    <mergeCell ref="A34:J34"/>
    <mergeCell ref="A42:J42"/>
    <mergeCell ref="A39:J39"/>
    <mergeCell ref="H53:H54"/>
    <mergeCell ref="I53:I54"/>
    <mergeCell ref="F53:F54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L63:L64"/>
    <mergeCell ref="M63:M64"/>
    <mergeCell ref="A57:J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62:J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72:J72"/>
    <mergeCell ref="A46:A47"/>
    <mergeCell ref="A50:A51"/>
    <mergeCell ref="B46:B47"/>
    <mergeCell ref="B50:B51"/>
    <mergeCell ref="C46:C47"/>
    <mergeCell ref="C50:C51"/>
    <mergeCell ref="B53:B54"/>
    <mergeCell ref="B55:B56"/>
    <mergeCell ref="E55:E56"/>
    <mergeCell ref="A69:J69"/>
    <mergeCell ref="I65:I66"/>
    <mergeCell ref="H55:H56"/>
    <mergeCell ref="I55:I56"/>
    <mergeCell ref="D67:D68"/>
    <mergeCell ref="E67:E68"/>
    <mergeCell ref="M53:M54"/>
    <mergeCell ref="M55:M56"/>
    <mergeCell ref="L53:L54"/>
    <mergeCell ref="L55:L56"/>
    <mergeCell ref="G55:G56"/>
    <mergeCell ref="C53:C54"/>
    <mergeCell ref="D53:D54"/>
    <mergeCell ref="E53:E54"/>
    <mergeCell ref="C55:C56"/>
    <mergeCell ref="D55:D56"/>
    <mergeCell ref="N46:N47"/>
    <mergeCell ref="D46:D47"/>
    <mergeCell ref="E46:E47"/>
    <mergeCell ref="D50:D51"/>
    <mergeCell ref="E50:E51"/>
    <mergeCell ref="G46:G47"/>
    <mergeCell ref="G50:G51"/>
    <mergeCell ref="F46:F47"/>
    <mergeCell ref="F50:F51"/>
    <mergeCell ref="I46:I47"/>
    <mergeCell ref="I50:I51"/>
    <mergeCell ref="H46:H47"/>
    <mergeCell ref="H50:H51"/>
    <mergeCell ref="L46:L47"/>
    <mergeCell ref="L50:L51"/>
    <mergeCell ref="N50:N51"/>
    <mergeCell ref="M46:M47"/>
    <mergeCell ref="M50:M51"/>
    <mergeCell ref="L48:L49"/>
    <mergeCell ref="M48:M49"/>
    <mergeCell ref="N48:N49"/>
    <mergeCell ref="A82:C82"/>
    <mergeCell ref="A45:J45"/>
    <mergeCell ref="A52:J52"/>
    <mergeCell ref="F12:G12"/>
    <mergeCell ref="H12:H13"/>
    <mergeCell ref="I12:I13"/>
    <mergeCell ref="A15:J15"/>
    <mergeCell ref="A12:A13"/>
    <mergeCell ref="B12:B13"/>
    <mergeCell ref="C12:C13"/>
    <mergeCell ref="D12:D13"/>
    <mergeCell ref="E12:E13"/>
    <mergeCell ref="H76:H77"/>
    <mergeCell ref="I76:I77"/>
    <mergeCell ref="F74:F75"/>
    <mergeCell ref="G74:G75"/>
    <mergeCell ref="H74:H75"/>
    <mergeCell ref="I74:I75"/>
    <mergeCell ref="A53:A54"/>
    <mergeCell ref="A55:A56"/>
    <mergeCell ref="G53:G54"/>
    <mergeCell ref="F55:F56"/>
    <mergeCell ref="A73:J73"/>
    <mergeCell ref="A74:A75"/>
    <mergeCell ref="I85:J85"/>
    <mergeCell ref="B85:D85"/>
    <mergeCell ref="L85:M85"/>
    <mergeCell ref="A80:J80"/>
    <mergeCell ref="A81:M81"/>
    <mergeCell ref="B84:C84"/>
    <mergeCell ref="E84:H84"/>
    <mergeCell ref="I84:M84"/>
    <mergeCell ref="A2:E2"/>
    <mergeCell ref="F2:M2"/>
    <mergeCell ref="A3:E3"/>
    <mergeCell ref="F3:M3"/>
    <mergeCell ref="G5:M5"/>
    <mergeCell ref="A44:J44"/>
    <mergeCell ref="A8:M8"/>
    <mergeCell ref="A9:M9"/>
    <mergeCell ref="A10:M10"/>
    <mergeCell ref="J12:K12"/>
    <mergeCell ref="L12:L13"/>
    <mergeCell ref="M12:M13"/>
    <mergeCell ref="A21:J21"/>
    <mergeCell ref="A7:M7"/>
    <mergeCell ref="F76:F77"/>
    <mergeCell ref="G76:G77"/>
    <mergeCell ref="L74:L75"/>
    <mergeCell ref="M74:M75"/>
    <mergeCell ref="N74:N75"/>
    <mergeCell ref="A76:A77"/>
    <mergeCell ref="B76:B77"/>
    <mergeCell ref="C76:C77"/>
    <mergeCell ref="D76:D77"/>
    <mergeCell ref="E76:E77"/>
    <mergeCell ref="L76:L77"/>
    <mergeCell ref="M76:M77"/>
    <mergeCell ref="N76:N77"/>
    <mergeCell ref="B74:B75"/>
    <mergeCell ref="C74:C75"/>
    <mergeCell ref="D74:D75"/>
    <mergeCell ref="E74:E75"/>
  </mergeCells>
  <phoneticPr fontId="18" type="noConversion"/>
  <pageMargins left="0.19685039370078741" right="0.19685039370078741" top="0.39370078740157483" bottom="0.39370078740157483" header="0.19685039370078741" footer="0.19685039370078741"/>
  <pageSetup paperSize="9"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5"/>
  <sheetViews>
    <sheetView topLeftCell="A19" workbookViewId="0">
      <selection activeCell="B10" sqref="B10:B14"/>
    </sheetView>
  </sheetViews>
  <sheetFormatPr defaultRowHeight="15" x14ac:dyDescent="0.2"/>
  <cols>
    <col min="1" max="1" width="6.28515625" style="1" customWidth="1"/>
    <col min="2" max="2" width="7.42578125" style="1" customWidth="1"/>
    <col min="3" max="3" width="16.85546875" style="1" customWidth="1"/>
    <col min="4" max="5" width="9.140625" style="1"/>
    <col min="6" max="8" width="6.7109375" style="1" customWidth="1"/>
    <col min="9" max="9" width="6.85546875" style="1" customWidth="1"/>
    <col min="10" max="10" width="7.140625" style="1" customWidth="1"/>
    <col min="11" max="11" width="6.7109375" style="1" customWidth="1"/>
    <col min="12" max="12" width="7.85546875" style="1" customWidth="1"/>
    <col min="13" max="13" width="15.42578125" style="1" customWidth="1"/>
    <col min="14" max="14" width="13.85546875" style="1" bestFit="1" customWidth="1"/>
    <col min="15" max="15" width="8.28515625" style="1" customWidth="1"/>
    <col min="16" max="16" width="11.28515625" style="2" customWidth="1"/>
    <col min="17" max="17" width="18.28515625" style="2" customWidth="1"/>
    <col min="18" max="18" width="9.140625" style="1"/>
    <col min="19" max="19" width="12.85546875" style="1" bestFit="1" customWidth="1"/>
    <col min="20" max="256" width="9.140625" style="1"/>
    <col min="257" max="257" width="6.28515625" style="1" customWidth="1"/>
    <col min="258" max="258" width="7.42578125" style="1" customWidth="1"/>
    <col min="259" max="259" width="13.140625" style="1" customWidth="1"/>
    <col min="260" max="261" width="9.140625" style="1"/>
    <col min="262" max="264" width="6.7109375" style="1" customWidth="1"/>
    <col min="265" max="265" width="6.85546875" style="1" customWidth="1"/>
    <col min="266" max="266" width="7.140625" style="1" customWidth="1"/>
    <col min="267" max="267" width="6.7109375" style="1" customWidth="1"/>
    <col min="268" max="268" width="7.85546875" style="1" customWidth="1"/>
    <col min="269" max="269" width="12.28515625" style="1" customWidth="1"/>
    <col min="270" max="270" width="12.5703125" style="1" customWidth="1"/>
    <col min="271" max="271" width="8.28515625" style="1" customWidth="1"/>
    <col min="272" max="272" width="11.28515625" style="1" customWidth="1"/>
    <col min="273" max="273" width="18.28515625" style="1" customWidth="1"/>
    <col min="274" max="274" width="9.140625" style="1"/>
    <col min="275" max="275" width="12.85546875" style="1" bestFit="1" customWidth="1"/>
    <col min="276" max="512" width="9.140625" style="1"/>
    <col min="513" max="513" width="6.28515625" style="1" customWidth="1"/>
    <col min="514" max="514" width="7.42578125" style="1" customWidth="1"/>
    <col min="515" max="515" width="13.140625" style="1" customWidth="1"/>
    <col min="516" max="517" width="9.140625" style="1"/>
    <col min="518" max="520" width="6.7109375" style="1" customWidth="1"/>
    <col min="521" max="521" width="6.85546875" style="1" customWidth="1"/>
    <col min="522" max="522" width="7.140625" style="1" customWidth="1"/>
    <col min="523" max="523" width="6.7109375" style="1" customWidth="1"/>
    <col min="524" max="524" width="7.85546875" style="1" customWidth="1"/>
    <col min="525" max="525" width="12.28515625" style="1" customWidth="1"/>
    <col min="526" max="526" width="12.5703125" style="1" customWidth="1"/>
    <col min="527" max="527" width="8.28515625" style="1" customWidth="1"/>
    <col min="528" max="528" width="11.28515625" style="1" customWidth="1"/>
    <col min="529" max="529" width="18.28515625" style="1" customWidth="1"/>
    <col min="530" max="530" width="9.140625" style="1"/>
    <col min="531" max="531" width="12.85546875" style="1" bestFit="1" customWidth="1"/>
    <col min="532" max="768" width="9.140625" style="1"/>
    <col min="769" max="769" width="6.28515625" style="1" customWidth="1"/>
    <col min="770" max="770" width="7.42578125" style="1" customWidth="1"/>
    <col min="771" max="771" width="13.140625" style="1" customWidth="1"/>
    <col min="772" max="773" width="9.140625" style="1"/>
    <col min="774" max="776" width="6.7109375" style="1" customWidth="1"/>
    <col min="777" max="777" width="6.85546875" style="1" customWidth="1"/>
    <col min="778" max="778" width="7.140625" style="1" customWidth="1"/>
    <col min="779" max="779" width="6.7109375" style="1" customWidth="1"/>
    <col min="780" max="780" width="7.85546875" style="1" customWidth="1"/>
    <col min="781" max="781" width="12.28515625" style="1" customWidth="1"/>
    <col min="782" max="782" width="12.5703125" style="1" customWidth="1"/>
    <col min="783" max="783" width="8.28515625" style="1" customWidth="1"/>
    <col min="784" max="784" width="11.28515625" style="1" customWidth="1"/>
    <col min="785" max="785" width="18.28515625" style="1" customWidth="1"/>
    <col min="786" max="786" width="9.140625" style="1"/>
    <col min="787" max="787" width="12.85546875" style="1" bestFit="1" customWidth="1"/>
    <col min="788" max="1024" width="9.140625" style="1"/>
    <col min="1025" max="1025" width="6.28515625" style="1" customWidth="1"/>
    <col min="1026" max="1026" width="7.42578125" style="1" customWidth="1"/>
    <col min="1027" max="1027" width="13.140625" style="1" customWidth="1"/>
    <col min="1028" max="1029" width="9.140625" style="1"/>
    <col min="1030" max="1032" width="6.7109375" style="1" customWidth="1"/>
    <col min="1033" max="1033" width="6.85546875" style="1" customWidth="1"/>
    <col min="1034" max="1034" width="7.140625" style="1" customWidth="1"/>
    <col min="1035" max="1035" width="6.7109375" style="1" customWidth="1"/>
    <col min="1036" max="1036" width="7.85546875" style="1" customWidth="1"/>
    <col min="1037" max="1037" width="12.28515625" style="1" customWidth="1"/>
    <col min="1038" max="1038" width="12.5703125" style="1" customWidth="1"/>
    <col min="1039" max="1039" width="8.28515625" style="1" customWidth="1"/>
    <col min="1040" max="1040" width="11.28515625" style="1" customWidth="1"/>
    <col min="1041" max="1041" width="18.28515625" style="1" customWidth="1"/>
    <col min="1042" max="1042" width="9.140625" style="1"/>
    <col min="1043" max="1043" width="12.85546875" style="1" bestFit="1" customWidth="1"/>
    <col min="1044" max="1280" width="9.140625" style="1"/>
    <col min="1281" max="1281" width="6.28515625" style="1" customWidth="1"/>
    <col min="1282" max="1282" width="7.42578125" style="1" customWidth="1"/>
    <col min="1283" max="1283" width="13.140625" style="1" customWidth="1"/>
    <col min="1284" max="1285" width="9.140625" style="1"/>
    <col min="1286" max="1288" width="6.7109375" style="1" customWidth="1"/>
    <col min="1289" max="1289" width="6.85546875" style="1" customWidth="1"/>
    <col min="1290" max="1290" width="7.140625" style="1" customWidth="1"/>
    <col min="1291" max="1291" width="6.7109375" style="1" customWidth="1"/>
    <col min="1292" max="1292" width="7.85546875" style="1" customWidth="1"/>
    <col min="1293" max="1293" width="12.28515625" style="1" customWidth="1"/>
    <col min="1294" max="1294" width="12.5703125" style="1" customWidth="1"/>
    <col min="1295" max="1295" width="8.28515625" style="1" customWidth="1"/>
    <col min="1296" max="1296" width="11.28515625" style="1" customWidth="1"/>
    <col min="1297" max="1297" width="18.28515625" style="1" customWidth="1"/>
    <col min="1298" max="1298" width="9.140625" style="1"/>
    <col min="1299" max="1299" width="12.85546875" style="1" bestFit="1" customWidth="1"/>
    <col min="1300" max="1536" width="9.140625" style="1"/>
    <col min="1537" max="1537" width="6.28515625" style="1" customWidth="1"/>
    <col min="1538" max="1538" width="7.42578125" style="1" customWidth="1"/>
    <col min="1539" max="1539" width="13.140625" style="1" customWidth="1"/>
    <col min="1540" max="1541" width="9.140625" style="1"/>
    <col min="1542" max="1544" width="6.7109375" style="1" customWidth="1"/>
    <col min="1545" max="1545" width="6.85546875" style="1" customWidth="1"/>
    <col min="1546" max="1546" width="7.140625" style="1" customWidth="1"/>
    <col min="1547" max="1547" width="6.7109375" style="1" customWidth="1"/>
    <col min="1548" max="1548" width="7.85546875" style="1" customWidth="1"/>
    <col min="1549" max="1549" width="12.28515625" style="1" customWidth="1"/>
    <col min="1550" max="1550" width="12.5703125" style="1" customWidth="1"/>
    <col min="1551" max="1551" width="8.28515625" style="1" customWidth="1"/>
    <col min="1552" max="1552" width="11.28515625" style="1" customWidth="1"/>
    <col min="1553" max="1553" width="18.28515625" style="1" customWidth="1"/>
    <col min="1554" max="1554" width="9.140625" style="1"/>
    <col min="1555" max="1555" width="12.85546875" style="1" bestFit="1" customWidth="1"/>
    <col min="1556" max="1792" width="9.140625" style="1"/>
    <col min="1793" max="1793" width="6.28515625" style="1" customWidth="1"/>
    <col min="1794" max="1794" width="7.42578125" style="1" customWidth="1"/>
    <col min="1795" max="1795" width="13.140625" style="1" customWidth="1"/>
    <col min="1796" max="1797" width="9.140625" style="1"/>
    <col min="1798" max="1800" width="6.7109375" style="1" customWidth="1"/>
    <col min="1801" max="1801" width="6.85546875" style="1" customWidth="1"/>
    <col min="1802" max="1802" width="7.140625" style="1" customWidth="1"/>
    <col min="1803" max="1803" width="6.7109375" style="1" customWidth="1"/>
    <col min="1804" max="1804" width="7.85546875" style="1" customWidth="1"/>
    <col min="1805" max="1805" width="12.28515625" style="1" customWidth="1"/>
    <col min="1806" max="1806" width="12.5703125" style="1" customWidth="1"/>
    <col min="1807" max="1807" width="8.28515625" style="1" customWidth="1"/>
    <col min="1808" max="1808" width="11.28515625" style="1" customWidth="1"/>
    <col min="1809" max="1809" width="18.28515625" style="1" customWidth="1"/>
    <col min="1810" max="1810" width="9.140625" style="1"/>
    <col min="1811" max="1811" width="12.85546875" style="1" bestFit="1" customWidth="1"/>
    <col min="1812" max="2048" width="9.140625" style="1"/>
    <col min="2049" max="2049" width="6.28515625" style="1" customWidth="1"/>
    <col min="2050" max="2050" width="7.42578125" style="1" customWidth="1"/>
    <col min="2051" max="2051" width="13.140625" style="1" customWidth="1"/>
    <col min="2052" max="2053" width="9.140625" style="1"/>
    <col min="2054" max="2056" width="6.7109375" style="1" customWidth="1"/>
    <col min="2057" max="2057" width="6.85546875" style="1" customWidth="1"/>
    <col min="2058" max="2058" width="7.140625" style="1" customWidth="1"/>
    <col min="2059" max="2059" width="6.7109375" style="1" customWidth="1"/>
    <col min="2060" max="2060" width="7.85546875" style="1" customWidth="1"/>
    <col min="2061" max="2061" width="12.28515625" style="1" customWidth="1"/>
    <col min="2062" max="2062" width="12.5703125" style="1" customWidth="1"/>
    <col min="2063" max="2063" width="8.28515625" style="1" customWidth="1"/>
    <col min="2064" max="2064" width="11.28515625" style="1" customWidth="1"/>
    <col min="2065" max="2065" width="18.28515625" style="1" customWidth="1"/>
    <col min="2066" max="2066" width="9.140625" style="1"/>
    <col min="2067" max="2067" width="12.85546875" style="1" bestFit="1" customWidth="1"/>
    <col min="2068" max="2304" width="9.140625" style="1"/>
    <col min="2305" max="2305" width="6.28515625" style="1" customWidth="1"/>
    <col min="2306" max="2306" width="7.42578125" style="1" customWidth="1"/>
    <col min="2307" max="2307" width="13.140625" style="1" customWidth="1"/>
    <col min="2308" max="2309" width="9.140625" style="1"/>
    <col min="2310" max="2312" width="6.7109375" style="1" customWidth="1"/>
    <col min="2313" max="2313" width="6.85546875" style="1" customWidth="1"/>
    <col min="2314" max="2314" width="7.140625" style="1" customWidth="1"/>
    <col min="2315" max="2315" width="6.7109375" style="1" customWidth="1"/>
    <col min="2316" max="2316" width="7.85546875" style="1" customWidth="1"/>
    <col min="2317" max="2317" width="12.28515625" style="1" customWidth="1"/>
    <col min="2318" max="2318" width="12.5703125" style="1" customWidth="1"/>
    <col min="2319" max="2319" width="8.28515625" style="1" customWidth="1"/>
    <col min="2320" max="2320" width="11.28515625" style="1" customWidth="1"/>
    <col min="2321" max="2321" width="18.28515625" style="1" customWidth="1"/>
    <col min="2322" max="2322" width="9.140625" style="1"/>
    <col min="2323" max="2323" width="12.85546875" style="1" bestFit="1" customWidth="1"/>
    <col min="2324" max="2560" width="9.140625" style="1"/>
    <col min="2561" max="2561" width="6.28515625" style="1" customWidth="1"/>
    <col min="2562" max="2562" width="7.42578125" style="1" customWidth="1"/>
    <col min="2563" max="2563" width="13.140625" style="1" customWidth="1"/>
    <col min="2564" max="2565" width="9.140625" style="1"/>
    <col min="2566" max="2568" width="6.7109375" style="1" customWidth="1"/>
    <col min="2569" max="2569" width="6.85546875" style="1" customWidth="1"/>
    <col min="2570" max="2570" width="7.140625" style="1" customWidth="1"/>
    <col min="2571" max="2571" width="6.7109375" style="1" customWidth="1"/>
    <col min="2572" max="2572" width="7.85546875" style="1" customWidth="1"/>
    <col min="2573" max="2573" width="12.28515625" style="1" customWidth="1"/>
    <col min="2574" max="2574" width="12.5703125" style="1" customWidth="1"/>
    <col min="2575" max="2575" width="8.28515625" style="1" customWidth="1"/>
    <col min="2576" max="2576" width="11.28515625" style="1" customWidth="1"/>
    <col min="2577" max="2577" width="18.28515625" style="1" customWidth="1"/>
    <col min="2578" max="2578" width="9.140625" style="1"/>
    <col min="2579" max="2579" width="12.85546875" style="1" bestFit="1" customWidth="1"/>
    <col min="2580" max="2816" width="9.140625" style="1"/>
    <col min="2817" max="2817" width="6.28515625" style="1" customWidth="1"/>
    <col min="2818" max="2818" width="7.42578125" style="1" customWidth="1"/>
    <col min="2819" max="2819" width="13.140625" style="1" customWidth="1"/>
    <col min="2820" max="2821" width="9.140625" style="1"/>
    <col min="2822" max="2824" width="6.7109375" style="1" customWidth="1"/>
    <col min="2825" max="2825" width="6.85546875" style="1" customWidth="1"/>
    <col min="2826" max="2826" width="7.140625" style="1" customWidth="1"/>
    <col min="2827" max="2827" width="6.7109375" style="1" customWidth="1"/>
    <col min="2828" max="2828" width="7.85546875" style="1" customWidth="1"/>
    <col min="2829" max="2829" width="12.28515625" style="1" customWidth="1"/>
    <col min="2830" max="2830" width="12.5703125" style="1" customWidth="1"/>
    <col min="2831" max="2831" width="8.28515625" style="1" customWidth="1"/>
    <col min="2832" max="2832" width="11.28515625" style="1" customWidth="1"/>
    <col min="2833" max="2833" width="18.28515625" style="1" customWidth="1"/>
    <col min="2834" max="2834" width="9.140625" style="1"/>
    <col min="2835" max="2835" width="12.85546875" style="1" bestFit="1" customWidth="1"/>
    <col min="2836" max="3072" width="9.140625" style="1"/>
    <col min="3073" max="3073" width="6.28515625" style="1" customWidth="1"/>
    <col min="3074" max="3074" width="7.42578125" style="1" customWidth="1"/>
    <col min="3075" max="3075" width="13.140625" style="1" customWidth="1"/>
    <col min="3076" max="3077" width="9.140625" style="1"/>
    <col min="3078" max="3080" width="6.7109375" style="1" customWidth="1"/>
    <col min="3081" max="3081" width="6.85546875" style="1" customWidth="1"/>
    <col min="3082" max="3082" width="7.140625" style="1" customWidth="1"/>
    <col min="3083" max="3083" width="6.7109375" style="1" customWidth="1"/>
    <col min="3084" max="3084" width="7.85546875" style="1" customWidth="1"/>
    <col min="3085" max="3085" width="12.28515625" style="1" customWidth="1"/>
    <col min="3086" max="3086" width="12.5703125" style="1" customWidth="1"/>
    <col min="3087" max="3087" width="8.28515625" style="1" customWidth="1"/>
    <col min="3088" max="3088" width="11.28515625" style="1" customWidth="1"/>
    <col min="3089" max="3089" width="18.28515625" style="1" customWidth="1"/>
    <col min="3090" max="3090" width="9.140625" style="1"/>
    <col min="3091" max="3091" width="12.85546875" style="1" bestFit="1" customWidth="1"/>
    <col min="3092" max="3328" width="9.140625" style="1"/>
    <col min="3329" max="3329" width="6.28515625" style="1" customWidth="1"/>
    <col min="3330" max="3330" width="7.42578125" style="1" customWidth="1"/>
    <col min="3331" max="3331" width="13.140625" style="1" customWidth="1"/>
    <col min="3332" max="3333" width="9.140625" style="1"/>
    <col min="3334" max="3336" width="6.7109375" style="1" customWidth="1"/>
    <col min="3337" max="3337" width="6.85546875" style="1" customWidth="1"/>
    <col min="3338" max="3338" width="7.140625" style="1" customWidth="1"/>
    <col min="3339" max="3339" width="6.7109375" style="1" customWidth="1"/>
    <col min="3340" max="3340" width="7.85546875" style="1" customWidth="1"/>
    <col min="3341" max="3341" width="12.28515625" style="1" customWidth="1"/>
    <col min="3342" max="3342" width="12.5703125" style="1" customWidth="1"/>
    <col min="3343" max="3343" width="8.28515625" style="1" customWidth="1"/>
    <col min="3344" max="3344" width="11.28515625" style="1" customWidth="1"/>
    <col min="3345" max="3345" width="18.28515625" style="1" customWidth="1"/>
    <col min="3346" max="3346" width="9.140625" style="1"/>
    <col min="3347" max="3347" width="12.85546875" style="1" bestFit="1" customWidth="1"/>
    <col min="3348" max="3584" width="9.140625" style="1"/>
    <col min="3585" max="3585" width="6.28515625" style="1" customWidth="1"/>
    <col min="3586" max="3586" width="7.42578125" style="1" customWidth="1"/>
    <col min="3587" max="3587" width="13.140625" style="1" customWidth="1"/>
    <col min="3588" max="3589" width="9.140625" style="1"/>
    <col min="3590" max="3592" width="6.7109375" style="1" customWidth="1"/>
    <col min="3593" max="3593" width="6.85546875" style="1" customWidth="1"/>
    <col min="3594" max="3594" width="7.140625" style="1" customWidth="1"/>
    <col min="3595" max="3595" width="6.7109375" style="1" customWidth="1"/>
    <col min="3596" max="3596" width="7.85546875" style="1" customWidth="1"/>
    <col min="3597" max="3597" width="12.28515625" style="1" customWidth="1"/>
    <col min="3598" max="3598" width="12.5703125" style="1" customWidth="1"/>
    <col min="3599" max="3599" width="8.28515625" style="1" customWidth="1"/>
    <col min="3600" max="3600" width="11.28515625" style="1" customWidth="1"/>
    <col min="3601" max="3601" width="18.28515625" style="1" customWidth="1"/>
    <col min="3602" max="3602" width="9.140625" style="1"/>
    <col min="3603" max="3603" width="12.85546875" style="1" bestFit="1" customWidth="1"/>
    <col min="3604" max="3840" width="9.140625" style="1"/>
    <col min="3841" max="3841" width="6.28515625" style="1" customWidth="1"/>
    <col min="3842" max="3842" width="7.42578125" style="1" customWidth="1"/>
    <col min="3843" max="3843" width="13.140625" style="1" customWidth="1"/>
    <col min="3844" max="3845" width="9.140625" style="1"/>
    <col min="3846" max="3848" width="6.7109375" style="1" customWidth="1"/>
    <col min="3849" max="3849" width="6.85546875" style="1" customWidth="1"/>
    <col min="3850" max="3850" width="7.140625" style="1" customWidth="1"/>
    <col min="3851" max="3851" width="6.7109375" style="1" customWidth="1"/>
    <col min="3852" max="3852" width="7.85546875" style="1" customWidth="1"/>
    <col min="3853" max="3853" width="12.28515625" style="1" customWidth="1"/>
    <col min="3854" max="3854" width="12.5703125" style="1" customWidth="1"/>
    <col min="3855" max="3855" width="8.28515625" style="1" customWidth="1"/>
    <col min="3856" max="3856" width="11.28515625" style="1" customWidth="1"/>
    <col min="3857" max="3857" width="18.28515625" style="1" customWidth="1"/>
    <col min="3858" max="3858" width="9.140625" style="1"/>
    <col min="3859" max="3859" width="12.85546875" style="1" bestFit="1" customWidth="1"/>
    <col min="3860" max="4096" width="9.140625" style="1"/>
    <col min="4097" max="4097" width="6.28515625" style="1" customWidth="1"/>
    <col min="4098" max="4098" width="7.42578125" style="1" customWidth="1"/>
    <col min="4099" max="4099" width="13.140625" style="1" customWidth="1"/>
    <col min="4100" max="4101" width="9.140625" style="1"/>
    <col min="4102" max="4104" width="6.7109375" style="1" customWidth="1"/>
    <col min="4105" max="4105" width="6.85546875" style="1" customWidth="1"/>
    <col min="4106" max="4106" width="7.140625" style="1" customWidth="1"/>
    <col min="4107" max="4107" width="6.7109375" style="1" customWidth="1"/>
    <col min="4108" max="4108" width="7.85546875" style="1" customWidth="1"/>
    <col min="4109" max="4109" width="12.28515625" style="1" customWidth="1"/>
    <col min="4110" max="4110" width="12.5703125" style="1" customWidth="1"/>
    <col min="4111" max="4111" width="8.28515625" style="1" customWidth="1"/>
    <col min="4112" max="4112" width="11.28515625" style="1" customWidth="1"/>
    <col min="4113" max="4113" width="18.28515625" style="1" customWidth="1"/>
    <col min="4114" max="4114" width="9.140625" style="1"/>
    <col min="4115" max="4115" width="12.85546875" style="1" bestFit="1" customWidth="1"/>
    <col min="4116" max="4352" width="9.140625" style="1"/>
    <col min="4353" max="4353" width="6.28515625" style="1" customWidth="1"/>
    <col min="4354" max="4354" width="7.42578125" style="1" customWidth="1"/>
    <col min="4355" max="4355" width="13.140625" style="1" customWidth="1"/>
    <col min="4356" max="4357" width="9.140625" style="1"/>
    <col min="4358" max="4360" width="6.7109375" style="1" customWidth="1"/>
    <col min="4361" max="4361" width="6.85546875" style="1" customWidth="1"/>
    <col min="4362" max="4362" width="7.140625" style="1" customWidth="1"/>
    <col min="4363" max="4363" width="6.7109375" style="1" customWidth="1"/>
    <col min="4364" max="4364" width="7.85546875" style="1" customWidth="1"/>
    <col min="4365" max="4365" width="12.28515625" style="1" customWidth="1"/>
    <col min="4366" max="4366" width="12.5703125" style="1" customWidth="1"/>
    <col min="4367" max="4367" width="8.28515625" style="1" customWidth="1"/>
    <col min="4368" max="4368" width="11.28515625" style="1" customWidth="1"/>
    <col min="4369" max="4369" width="18.28515625" style="1" customWidth="1"/>
    <col min="4370" max="4370" width="9.140625" style="1"/>
    <col min="4371" max="4371" width="12.85546875" style="1" bestFit="1" customWidth="1"/>
    <col min="4372" max="4608" width="9.140625" style="1"/>
    <col min="4609" max="4609" width="6.28515625" style="1" customWidth="1"/>
    <col min="4610" max="4610" width="7.42578125" style="1" customWidth="1"/>
    <col min="4611" max="4611" width="13.140625" style="1" customWidth="1"/>
    <col min="4612" max="4613" width="9.140625" style="1"/>
    <col min="4614" max="4616" width="6.7109375" style="1" customWidth="1"/>
    <col min="4617" max="4617" width="6.85546875" style="1" customWidth="1"/>
    <col min="4618" max="4618" width="7.140625" style="1" customWidth="1"/>
    <col min="4619" max="4619" width="6.7109375" style="1" customWidth="1"/>
    <col min="4620" max="4620" width="7.85546875" style="1" customWidth="1"/>
    <col min="4621" max="4621" width="12.28515625" style="1" customWidth="1"/>
    <col min="4622" max="4622" width="12.5703125" style="1" customWidth="1"/>
    <col min="4623" max="4623" width="8.28515625" style="1" customWidth="1"/>
    <col min="4624" max="4624" width="11.28515625" style="1" customWidth="1"/>
    <col min="4625" max="4625" width="18.28515625" style="1" customWidth="1"/>
    <col min="4626" max="4626" width="9.140625" style="1"/>
    <col min="4627" max="4627" width="12.85546875" style="1" bestFit="1" customWidth="1"/>
    <col min="4628" max="4864" width="9.140625" style="1"/>
    <col min="4865" max="4865" width="6.28515625" style="1" customWidth="1"/>
    <col min="4866" max="4866" width="7.42578125" style="1" customWidth="1"/>
    <col min="4867" max="4867" width="13.140625" style="1" customWidth="1"/>
    <col min="4868" max="4869" width="9.140625" style="1"/>
    <col min="4870" max="4872" width="6.7109375" style="1" customWidth="1"/>
    <col min="4873" max="4873" width="6.85546875" style="1" customWidth="1"/>
    <col min="4874" max="4874" width="7.140625" style="1" customWidth="1"/>
    <col min="4875" max="4875" width="6.7109375" style="1" customWidth="1"/>
    <col min="4876" max="4876" width="7.85546875" style="1" customWidth="1"/>
    <col min="4877" max="4877" width="12.28515625" style="1" customWidth="1"/>
    <col min="4878" max="4878" width="12.5703125" style="1" customWidth="1"/>
    <col min="4879" max="4879" width="8.28515625" style="1" customWidth="1"/>
    <col min="4880" max="4880" width="11.28515625" style="1" customWidth="1"/>
    <col min="4881" max="4881" width="18.28515625" style="1" customWidth="1"/>
    <col min="4882" max="4882" width="9.140625" style="1"/>
    <col min="4883" max="4883" width="12.85546875" style="1" bestFit="1" customWidth="1"/>
    <col min="4884" max="5120" width="9.140625" style="1"/>
    <col min="5121" max="5121" width="6.28515625" style="1" customWidth="1"/>
    <col min="5122" max="5122" width="7.42578125" style="1" customWidth="1"/>
    <col min="5123" max="5123" width="13.140625" style="1" customWidth="1"/>
    <col min="5124" max="5125" width="9.140625" style="1"/>
    <col min="5126" max="5128" width="6.7109375" style="1" customWidth="1"/>
    <col min="5129" max="5129" width="6.85546875" style="1" customWidth="1"/>
    <col min="5130" max="5130" width="7.140625" style="1" customWidth="1"/>
    <col min="5131" max="5131" width="6.7109375" style="1" customWidth="1"/>
    <col min="5132" max="5132" width="7.85546875" style="1" customWidth="1"/>
    <col min="5133" max="5133" width="12.28515625" style="1" customWidth="1"/>
    <col min="5134" max="5134" width="12.5703125" style="1" customWidth="1"/>
    <col min="5135" max="5135" width="8.28515625" style="1" customWidth="1"/>
    <col min="5136" max="5136" width="11.28515625" style="1" customWidth="1"/>
    <col min="5137" max="5137" width="18.28515625" style="1" customWidth="1"/>
    <col min="5138" max="5138" width="9.140625" style="1"/>
    <col min="5139" max="5139" width="12.85546875" style="1" bestFit="1" customWidth="1"/>
    <col min="5140" max="5376" width="9.140625" style="1"/>
    <col min="5377" max="5377" width="6.28515625" style="1" customWidth="1"/>
    <col min="5378" max="5378" width="7.42578125" style="1" customWidth="1"/>
    <col min="5379" max="5379" width="13.140625" style="1" customWidth="1"/>
    <col min="5380" max="5381" width="9.140625" style="1"/>
    <col min="5382" max="5384" width="6.7109375" style="1" customWidth="1"/>
    <col min="5385" max="5385" width="6.85546875" style="1" customWidth="1"/>
    <col min="5386" max="5386" width="7.140625" style="1" customWidth="1"/>
    <col min="5387" max="5387" width="6.7109375" style="1" customWidth="1"/>
    <col min="5388" max="5388" width="7.85546875" style="1" customWidth="1"/>
    <col min="5389" max="5389" width="12.28515625" style="1" customWidth="1"/>
    <col min="5390" max="5390" width="12.5703125" style="1" customWidth="1"/>
    <col min="5391" max="5391" width="8.28515625" style="1" customWidth="1"/>
    <col min="5392" max="5392" width="11.28515625" style="1" customWidth="1"/>
    <col min="5393" max="5393" width="18.28515625" style="1" customWidth="1"/>
    <col min="5394" max="5394" width="9.140625" style="1"/>
    <col min="5395" max="5395" width="12.85546875" style="1" bestFit="1" customWidth="1"/>
    <col min="5396" max="5632" width="9.140625" style="1"/>
    <col min="5633" max="5633" width="6.28515625" style="1" customWidth="1"/>
    <col min="5634" max="5634" width="7.42578125" style="1" customWidth="1"/>
    <col min="5635" max="5635" width="13.140625" style="1" customWidth="1"/>
    <col min="5636" max="5637" width="9.140625" style="1"/>
    <col min="5638" max="5640" width="6.7109375" style="1" customWidth="1"/>
    <col min="5641" max="5641" width="6.85546875" style="1" customWidth="1"/>
    <col min="5642" max="5642" width="7.140625" style="1" customWidth="1"/>
    <col min="5643" max="5643" width="6.7109375" style="1" customWidth="1"/>
    <col min="5644" max="5644" width="7.85546875" style="1" customWidth="1"/>
    <col min="5645" max="5645" width="12.28515625" style="1" customWidth="1"/>
    <col min="5646" max="5646" width="12.5703125" style="1" customWidth="1"/>
    <col min="5647" max="5647" width="8.28515625" style="1" customWidth="1"/>
    <col min="5648" max="5648" width="11.28515625" style="1" customWidth="1"/>
    <col min="5649" max="5649" width="18.28515625" style="1" customWidth="1"/>
    <col min="5650" max="5650" width="9.140625" style="1"/>
    <col min="5651" max="5651" width="12.85546875" style="1" bestFit="1" customWidth="1"/>
    <col min="5652" max="5888" width="9.140625" style="1"/>
    <col min="5889" max="5889" width="6.28515625" style="1" customWidth="1"/>
    <col min="5890" max="5890" width="7.42578125" style="1" customWidth="1"/>
    <col min="5891" max="5891" width="13.140625" style="1" customWidth="1"/>
    <col min="5892" max="5893" width="9.140625" style="1"/>
    <col min="5894" max="5896" width="6.7109375" style="1" customWidth="1"/>
    <col min="5897" max="5897" width="6.85546875" style="1" customWidth="1"/>
    <col min="5898" max="5898" width="7.140625" style="1" customWidth="1"/>
    <col min="5899" max="5899" width="6.7109375" style="1" customWidth="1"/>
    <col min="5900" max="5900" width="7.85546875" style="1" customWidth="1"/>
    <col min="5901" max="5901" width="12.28515625" style="1" customWidth="1"/>
    <col min="5902" max="5902" width="12.5703125" style="1" customWidth="1"/>
    <col min="5903" max="5903" width="8.28515625" style="1" customWidth="1"/>
    <col min="5904" max="5904" width="11.28515625" style="1" customWidth="1"/>
    <col min="5905" max="5905" width="18.28515625" style="1" customWidth="1"/>
    <col min="5906" max="5906" width="9.140625" style="1"/>
    <col min="5907" max="5907" width="12.85546875" style="1" bestFit="1" customWidth="1"/>
    <col min="5908" max="6144" width="9.140625" style="1"/>
    <col min="6145" max="6145" width="6.28515625" style="1" customWidth="1"/>
    <col min="6146" max="6146" width="7.42578125" style="1" customWidth="1"/>
    <col min="6147" max="6147" width="13.140625" style="1" customWidth="1"/>
    <col min="6148" max="6149" width="9.140625" style="1"/>
    <col min="6150" max="6152" width="6.7109375" style="1" customWidth="1"/>
    <col min="6153" max="6153" width="6.85546875" style="1" customWidth="1"/>
    <col min="6154" max="6154" width="7.140625" style="1" customWidth="1"/>
    <col min="6155" max="6155" width="6.7109375" style="1" customWidth="1"/>
    <col min="6156" max="6156" width="7.85546875" style="1" customWidth="1"/>
    <col min="6157" max="6157" width="12.28515625" style="1" customWidth="1"/>
    <col min="6158" max="6158" width="12.5703125" style="1" customWidth="1"/>
    <col min="6159" max="6159" width="8.28515625" style="1" customWidth="1"/>
    <col min="6160" max="6160" width="11.28515625" style="1" customWidth="1"/>
    <col min="6161" max="6161" width="18.28515625" style="1" customWidth="1"/>
    <col min="6162" max="6162" width="9.140625" style="1"/>
    <col min="6163" max="6163" width="12.85546875" style="1" bestFit="1" customWidth="1"/>
    <col min="6164" max="6400" width="9.140625" style="1"/>
    <col min="6401" max="6401" width="6.28515625" style="1" customWidth="1"/>
    <col min="6402" max="6402" width="7.42578125" style="1" customWidth="1"/>
    <col min="6403" max="6403" width="13.140625" style="1" customWidth="1"/>
    <col min="6404" max="6405" width="9.140625" style="1"/>
    <col min="6406" max="6408" width="6.7109375" style="1" customWidth="1"/>
    <col min="6409" max="6409" width="6.85546875" style="1" customWidth="1"/>
    <col min="6410" max="6410" width="7.140625" style="1" customWidth="1"/>
    <col min="6411" max="6411" width="6.7109375" style="1" customWidth="1"/>
    <col min="6412" max="6412" width="7.85546875" style="1" customWidth="1"/>
    <col min="6413" max="6413" width="12.28515625" style="1" customWidth="1"/>
    <col min="6414" max="6414" width="12.5703125" style="1" customWidth="1"/>
    <col min="6415" max="6415" width="8.28515625" style="1" customWidth="1"/>
    <col min="6416" max="6416" width="11.28515625" style="1" customWidth="1"/>
    <col min="6417" max="6417" width="18.28515625" style="1" customWidth="1"/>
    <col min="6418" max="6418" width="9.140625" style="1"/>
    <col min="6419" max="6419" width="12.85546875" style="1" bestFit="1" customWidth="1"/>
    <col min="6420" max="6656" width="9.140625" style="1"/>
    <col min="6657" max="6657" width="6.28515625" style="1" customWidth="1"/>
    <col min="6658" max="6658" width="7.42578125" style="1" customWidth="1"/>
    <col min="6659" max="6659" width="13.140625" style="1" customWidth="1"/>
    <col min="6660" max="6661" width="9.140625" style="1"/>
    <col min="6662" max="6664" width="6.7109375" style="1" customWidth="1"/>
    <col min="6665" max="6665" width="6.85546875" style="1" customWidth="1"/>
    <col min="6666" max="6666" width="7.140625" style="1" customWidth="1"/>
    <col min="6667" max="6667" width="6.7109375" style="1" customWidth="1"/>
    <col min="6668" max="6668" width="7.85546875" style="1" customWidth="1"/>
    <col min="6669" max="6669" width="12.28515625" style="1" customWidth="1"/>
    <col min="6670" max="6670" width="12.5703125" style="1" customWidth="1"/>
    <col min="6671" max="6671" width="8.28515625" style="1" customWidth="1"/>
    <col min="6672" max="6672" width="11.28515625" style="1" customWidth="1"/>
    <col min="6673" max="6673" width="18.28515625" style="1" customWidth="1"/>
    <col min="6674" max="6674" width="9.140625" style="1"/>
    <col min="6675" max="6675" width="12.85546875" style="1" bestFit="1" customWidth="1"/>
    <col min="6676" max="6912" width="9.140625" style="1"/>
    <col min="6913" max="6913" width="6.28515625" style="1" customWidth="1"/>
    <col min="6914" max="6914" width="7.42578125" style="1" customWidth="1"/>
    <col min="6915" max="6915" width="13.140625" style="1" customWidth="1"/>
    <col min="6916" max="6917" width="9.140625" style="1"/>
    <col min="6918" max="6920" width="6.7109375" style="1" customWidth="1"/>
    <col min="6921" max="6921" width="6.85546875" style="1" customWidth="1"/>
    <col min="6922" max="6922" width="7.140625" style="1" customWidth="1"/>
    <col min="6923" max="6923" width="6.7109375" style="1" customWidth="1"/>
    <col min="6924" max="6924" width="7.85546875" style="1" customWidth="1"/>
    <col min="6925" max="6925" width="12.28515625" style="1" customWidth="1"/>
    <col min="6926" max="6926" width="12.5703125" style="1" customWidth="1"/>
    <col min="6927" max="6927" width="8.28515625" style="1" customWidth="1"/>
    <col min="6928" max="6928" width="11.28515625" style="1" customWidth="1"/>
    <col min="6929" max="6929" width="18.28515625" style="1" customWidth="1"/>
    <col min="6930" max="6930" width="9.140625" style="1"/>
    <col min="6931" max="6931" width="12.85546875" style="1" bestFit="1" customWidth="1"/>
    <col min="6932" max="7168" width="9.140625" style="1"/>
    <col min="7169" max="7169" width="6.28515625" style="1" customWidth="1"/>
    <col min="7170" max="7170" width="7.42578125" style="1" customWidth="1"/>
    <col min="7171" max="7171" width="13.140625" style="1" customWidth="1"/>
    <col min="7172" max="7173" width="9.140625" style="1"/>
    <col min="7174" max="7176" width="6.7109375" style="1" customWidth="1"/>
    <col min="7177" max="7177" width="6.85546875" style="1" customWidth="1"/>
    <col min="7178" max="7178" width="7.140625" style="1" customWidth="1"/>
    <col min="7179" max="7179" width="6.7109375" style="1" customWidth="1"/>
    <col min="7180" max="7180" width="7.85546875" style="1" customWidth="1"/>
    <col min="7181" max="7181" width="12.28515625" style="1" customWidth="1"/>
    <col min="7182" max="7182" width="12.5703125" style="1" customWidth="1"/>
    <col min="7183" max="7183" width="8.28515625" style="1" customWidth="1"/>
    <col min="7184" max="7184" width="11.28515625" style="1" customWidth="1"/>
    <col min="7185" max="7185" width="18.28515625" style="1" customWidth="1"/>
    <col min="7186" max="7186" width="9.140625" style="1"/>
    <col min="7187" max="7187" width="12.85546875" style="1" bestFit="1" customWidth="1"/>
    <col min="7188" max="7424" width="9.140625" style="1"/>
    <col min="7425" max="7425" width="6.28515625" style="1" customWidth="1"/>
    <col min="7426" max="7426" width="7.42578125" style="1" customWidth="1"/>
    <col min="7427" max="7427" width="13.140625" style="1" customWidth="1"/>
    <col min="7428" max="7429" width="9.140625" style="1"/>
    <col min="7430" max="7432" width="6.7109375" style="1" customWidth="1"/>
    <col min="7433" max="7433" width="6.85546875" style="1" customWidth="1"/>
    <col min="7434" max="7434" width="7.140625" style="1" customWidth="1"/>
    <col min="7435" max="7435" width="6.7109375" style="1" customWidth="1"/>
    <col min="7436" max="7436" width="7.85546875" style="1" customWidth="1"/>
    <col min="7437" max="7437" width="12.28515625" style="1" customWidth="1"/>
    <col min="7438" max="7438" width="12.5703125" style="1" customWidth="1"/>
    <col min="7439" max="7439" width="8.28515625" style="1" customWidth="1"/>
    <col min="7440" max="7440" width="11.28515625" style="1" customWidth="1"/>
    <col min="7441" max="7441" width="18.28515625" style="1" customWidth="1"/>
    <col min="7442" max="7442" width="9.140625" style="1"/>
    <col min="7443" max="7443" width="12.85546875" style="1" bestFit="1" customWidth="1"/>
    <col min="7444" max="7680" width="9.140625" style="1"/>
    <col min="7681" max="7681" width="6.28515625" style="1" customWidth="1"/>
    <col min="7682" max="7682" width="7.42578125" style="1" customWidth="1"/>
    <col min="7683" max="7683" width="13.140625" style="1" customWidth="1"/>
    <col min="7684" max="7685" width="9.140625" style="1"/>
    <col min="7686" max="7688" width="6.7109375" style="1" customWidth="1"/>
    <col min="7689" max="7689" width="6.85546875" style="1" customWidth="1"/>
    <col min="7690" max="7690" width="7.140625" style="1" customWidth="1"/>
    <col min="7691" max="7691" width="6.7109375" style="1" customWidth="1"/>
    <col min="7692" max="7692" width="7.85546875" style="1" customWidth="1"/>
    <col min="7693" max="7693" width="12.28515625" style="1" customWidth="1"/>
    <col min="7694" max="7694" width="12.5703125" style="1" customWidth="1"/>
    <col min="7695" max="7695" width="8.28515625" style="1" customWidth="1"/>
    <col min="7696" max="7696" width="11.28515625" style="1" customWidth="1"/>
    <col min="7697" max="7697" width="18.28515625" style="1" customWidth="1"/>
    <col min="7698" max="7698" width="9.140625" style="1"/>
    <col min="7699" max="7699" width="12.85546875" style="1" bestFit="1" customWidth="1"/>
    <col min="7700" max="7936" width="9.140625" style="1"/>
    <col min="7937" max="7937" width="6.28515625" style="1" customWidth="1"/>
    <col min="7938" max="7938" width="7.42578125" style="1" customWidth="1"/>
    <col min="7939" max="7939" width="13.140625" style="1" customWidth="1"/>
    <col min="7940" max="7941" width="9.140625" style="1"/>
    <col min="7942" max="7944" width="6.7109375" style="1" customWidth="1"/>
    <col min="7945" max="7945" width="6.85546875" style="1" customWidth="1"/>
    <col min="7946" max="7946" width="7.140625" style="1" customWidth="1"/>
    <col min="7947" max="7947" width="6.7109375" style="1" customWidth="1"/>
    <col min="7948" max="7948" width="7.85546875" style="1" customWidth="1"/>
    <col min="7949" max="7949" width="12.28515625" style="1" customWidth="1"/>
    <col min="7950" max="7950" width="12.5703125" style="1" customWidth="1"/>
    <col min="7951" max="7951" width="8.28515625" style="1" customWidth="1"/>
    <col min="7952" max="7952" width="11.28515625" style="1" customWidth="1"/>
    <col min="7953" max="7953" width="18.28515625" style="1" customWidth="1"/>
    <col min="7954" max="7954" width="9.140625" style="1"/>
    <col min="7955" max="7955" width="12.85546875" style="1" bestFit="1" customWidth="1"/>
    <col min="7956" max="8192" width="9.140625" style="1"/>
    <col min="8193" max="8193" width="6.28515625" style="1" customWidth="1"/>
    <col min="8194" max="8194" width="7.42578125" style="1" customWidth="1"/>
    <col min="8195" max="8195" width="13.140625" style="1" customWidth="1"/>
    <col min="8196" max="8197" width="9.140625" style="1"/>
    <col min="8198" max="8200" width="6.7109375" style="1" customWidth="1"/>
    <col min="8201" max="8201" width="6.85546875" style="1" customWidth="1"/>
    <col min="8202" max="8202" width="7.140625" style="1" customWidth="1"/>
    <col min="8203" max="8203" width="6.7109375" style="1" customWidth="1"/>
    <col min="8204" max="8204" width="7.85546875" style="1" customWidth="1"/>
    <col min="8205" max="8205" width="12.28515625" style="1" customWidth="1"/>
    <col min="8206" max="8206" width="12.5703125" style="1" customWidth="1"/>
    <col min="8207" max="8207" width="8.28515625" style="1" customWidth="1"/>
    <col min="8208" max="8208" width="11.28515625" style="1" customWidth="1"/>
    <col min="8209" max="8209" width="18.28515625" style="1" customWidth="1"/>
    <col min="8210" max="8210" width="9.140625" style="1"/>
    <col min="8211" max="8211" width="12.85546875" style="1" bestFit="1" customWidth="1"/>
    <col min="8212" max="8448" width="9.140625" style="1"/>
    <col min="8449" max="8449" width="6.28515625" style="1" customWidth="1"/>
    <col min="8450" max="8450" width="7.42578125" style="1" customWidth="1"/>
    <col min="8451" max="8451" width="13.140625" style="1" customWidth="1"/>
    <col min="8452" max="8453" width="9.140625" style="1"/>
    <col min="8454" max="8456" width="6.7109375" style="1" customWidth="1"/>
    <col min="8457" max="8457" width="6.85546875" style="1" customWidth="1"/>
    <col min="8458" max="8458" width="7.140625" style="1" customWidth="1"/>
    <col min="8459" max="8459" width="6.7109375" style="1" customWidth="1"/>
    <col min="8460" max="8460" width="7.85546875" style="1" customWidth="1"/>
    <col min="8461" max="8461" width="12.28515625" style="1" customWidth="1"/>
    <col min="8462" max="8462" width="12.5703125" style="1" customWidth="1"/>
    <col min="8463" max="8463" width="8.28515625" style="1" customWidth="1"/>
    <col min="8464" max="8464" width="11.28515625" style="1" customWidth="1"/>
    <col min="8465" max="8465" width="18.28515625" style="1" customWidth="1"/>
    <col min="8466" max="8466" width="9.140625" style="1"/>
    <col min="8467" max="8467" width="12.85546875" style="1" bestFit="1" customWidth="1"/>
    <col min="8468" max="8704" width="9.140625" style="1"/>
    <col min="8705" max="8705" width="6.28515625" style="1" customWidth="1"/>
    <col min="8706" max="8706" width="7.42578125" style="1" customWidth="1"/>
    <col min="8707" max="8707" width="13.140625" style="1" customWidth="1"/>
    <col min="8708" max="8709" width="9.140625" style="1"/>
    <col min="8710" max="8712" width="6.7109375" style="1" customWidth="1"/>
    <col min="8713" max="8713" width="6.85546875" style="1" customWidth="1"/>
    <col min="8714" max="8714" width="7.140625" style="1" customWidth="1"/>
    <col min="8715" max="8715" width="6.7109375" style="1" customWidth="1"/>
    <col min="8716" max="8716" width="7.85546875" style="1" customWidth="1"/>
    <col min="8717" max="8717" width="12.28515625" style="1" customWidth="1"/>
    <col min="8718" max="8718" width="12.5703125" style="1" customWidth="1"/>
    <col min="8719" max="8719" width="8.28515625" style="1" customWidth="1"/>
    <col min="8720" max="8720" width="11.28515625" style="1" customWidth="1"/>
    <col min="8721" max="8721" width="18.28515625" style="1" customWidth="1"/>
    <col min="8722" max="8722" width="9.140625" style="1"/>
    <col min="8723" max="8723" width="12.85546875" style="1" bestFit="1" customWidth="1"/>
    <col min="8724" max="8960" width="9.140625" style="1"/>
    <col min="8961" max="8961" width="6.28515625" style="1" customWidth="1"/>
    <col min="8962" max="8962" width="7.42578125" style="1" customWidth="1"/>
    <col min="8963" max="8963" width="13.140625" style="1" customWidth="1"/>
    <col min="8964" max="8965" width="9.140625" style="1"/>
    <col min="8966" max="8968" width="6.7109375" style="1" customWidth="1"/>
    <col min="8969" max="8969" width="6.85546875" style="1" customWidth="1"/>
    <col min="8970" max="8970" width="7.140625" style="1" customWidth="1"/>
    <col min="8971" max="8971" width="6.7109375" style="1" customWidth="1"/>
    <col min="8972" max="8972" width="7.85546875" style="1" customWidth="1"/>
    <col min="8973" max="8973" width="12.28515625" style="1" customWidth="1"/>
    <col min="8974" max="8974" width="12.5703125" style="1" customWidth="1"/>
    <col min="8975" max="8975" width="8.28515625" style="1" customWidth="1"/>
    <col min="8976" max="8976" width="11.28515625" style="1" customWidth="1"/>
    <col min="8977" max="8977" width="18.28515625" style="1" customWidth="1"/>
    <col min="8978" max="8978" width="9.140625" style="1"/>
    <col min="8979" max="8979" width="12.85546875" style="1" bestFit="1" customWidth="1"/>
    <col min="8980" max="9216" width="9.140625" style="1"/>
    <col min="9217" max="9217" width="6.28515625" style="1" customWidth="1"/>
    <col min="9218" max="9218" width="7.42578125" style="1" customWidth="1"/>
    <col min="9219" max="9219" width="13.140625" style="1" customWidth="1"/>
    <col min="9220" max="9221" width="9.140625" style="1"/>
    <col min="9222" max="9224" width="6.7109375" style="1" customWidth="1"/>
    <col min="9225" max="9225" width="6.85546875" style="1" customWidth="1"/>
    <col min="9226" max="9226" width="7.140625" style="1" customWidth="1"/>
    <col min="9227" max="9227" width="6.7109375" style="1" customWidth="1"/>
    <col min="9228" max="9228" width="7.85546875" style="1" customWidth="1"/>
    <col min="9229" max="9229" width="12.28515625" style="1" customWidth="1"/>
    <col min="9230" max="9230" width="12.5703125" style="1" customWidth="1"/>
    <col min="9231" max="9231" width="8.28515625" style="1" customWidth="1"/>
    <col min="9232" max="9232" width="11.28515625" style="1" customWidth="1"/>
    <col min="9233" max="9233" width="18.28515625" style="1" customWidth="1"/>
    <col min="9234" max="9234" width="9.140625" style="1"/>
    <col min="9235" max="9235" width="12.85546875" style="1" bestFit="1" customWidth="1"/>
    <col min="9236" max="9472" width="9.140625" style="1"/>
    <col min="9473" max="9473" width="6.28515625" style="1" customWidth="1"/>
    <col min="9474" max="9474" width="7.42578125" style="1" customWidth="1"/>
    <col min="9475" max="9475" width="13.140625" style="1" customWidth="1"/>
    <col min="9476" max="9477" width="9.140625" style="1"/>
    <col min="9478" max="9480" width="6.7109375" style="1" customWidth="1"/>
    <col min="9481" max="9481" width="6.85546875" style="1" customWidth="1"/>
    <col min="9482" max="9482" width="7.140625" style="1" customWidth="1"/>
    <col min="9483" max="9483" width="6.7109375" style="1" customWidth="1"/>
    <col min="9484" max="9484" width="7.85546875" style="1" customWidth="1"/>
    <col min="9485" max="9485" width="12.28515625" style="1" customWidth="1"/>
    <col min="9486" max="9486" width="12.5703125" style="1" customWidth="1"/>
    <col min="9487" max="9487" width="8.28515625" style="1" customWidth="1"/>
    <col min="9488" max="9488" width="11.28515625" style="1" customWidth="1"/>
    <col min="9489" max="9489" width="18.28515625" style="1" customWidth="1"/>
    <col min="9490" max="9490" width="9.140625" style="1"/>
    <col min="9491" max="9491" width="12.85546875" style="1" bestFit="1" customWidth="1"/>
    <col min="9492" max="9728" width="9.140625" style="1"/>
    <col min="9729" max="9729" width="6.28515625" style="1" customWidth="1"/>
    <col min="9730" max="9730" width="7.42578125" style="1" customWidth="1"/>
    <col min="9731" max="9731" width="13.140625" style="1" customWidth="1"/>
    <col min="9732" max="9733" width="9.140625" style="1"/>
    <col min="9734" max="9736" width="6.7109375" style="1" customWidth="1"/>
    <col min="9737" max="9737" width="6.85546875" style="1" customWidth="1"/>
    <col min="9738" max="9738" width="7.140625" style="1" customWidth="1"/>
    <col min="9739" max="9739" width="6.7109375" style="1" customWidth="1"/>
    <col min="9740" max="9740" width="7.85546875" style="1" customWidth="1"/>
    <col min="9741" max="9741" width="12.28515625" style="1" customWidth="1"/>
    <col min="9742" max="9742" width="12.5703125" style="1" customWidth="1"/>
    <col min="9743" max="9743" width="8.28515625" style="1" customWidth="1"/>
    <col min="9744" max="9744" width="11.28515625" style="1" customWidth="1"/>
    <col min="9745" max="9745" width="18.28515625" style="1" customWidth="1"/>
    <col min="9746" max="9746" width="9.140625" style="1"/>
    <col min="9747" max="9747" width="12.85546875" style="1" bestFit="1" customWidth="1"/>
    <col min="9748" max="9984" width="9.140625" style="1"/>
    <col min="9985" max="9985" width="6.28515625" style="1" customWidth="1"/>
    <col min="9986" max="9986" width="7.42578125" style="1" customWidth="1"/>
    <col min="9987" max="9987" width="13.140625" style="1" customWidth="1"/>
    <col min="9988" max="9989" width="9.140625" style="1"/>
    <col min="9990" max="9992" width="6.7109375" style="1" customWidth="1"/>
    <col min="9993" max="9993" width="6.85546875" style="1" customWidth="1"/>
    <col min="9994" max="9994" width="7.140625" style="1" customWidth="1"/>
    <col min="9995" max="9995" width="6.7109375" style="1" customWidth="1"/>
    <col min="9996" max="9996" width="7.85546875" style="1" customWidth="1"/>
    <col min="9997" max="9997" width="12.28515625" style="1" customWidth="1"/>
    <col min="9998" max="9998" width="12.5703125" style="1" customWidth="1"/>
    <col min="9999" max="9999" width="8.28515625" style="1" customWidth="1"/>
    <col min="10000" max="10000" width="11.28515625" style="1" customWidth="1"/>
    <col min="10001" max="10001" width="18.28515625" style="1" customWidth="1"/>
    <col min="10002" max="10002" width="9.140625" style="1"/>
    <col min="10003" max="10003" width="12.85546875" style="1" bestFit="1" customWidth="1"/>
    <col min="10004" max="10240" width="9.140625" style="1"/>
    <col min="10241" max="10241" width="6.28515625" style="1" customWidth="1"/>
    <col min="10242" max="10242" width="7.42578125" style="1" customWidth="1"/>
    <col min="10243" max="10243" width="13.140625" style="1" customWidth="1"/>
    <col min="10244" max="10245" width="9.140625" style="1"/>
    <col min="10246" max="10248" width="6.7109375" style="1" customWidth="1"/>
    <col min="10249" max="10249" width="6.85546875" style="1" customWidth="1"/>
    <col min="10250" max="10250" width="7.140625" style="1" customWidth="1"/>
    <col min="10251" max="10251" width="6.7109375" style="1" customWidth="1"/>
    <col min="10252" max="10252" width="7.85546875" style="1" customWidth="1"/>
    <col min="10253" max="10253" width="12.28515625" style="1" customWidth="1"/>
    <col min="10254" max="10254" width="12.5703125" style="1" customWidth="1"/>
    <col min="10255" max="10255" width="8.28515625" style="1" customWidth="1"/>
    <col min="10256" max="10256" width="11.28515625" style="1" customWidth="1"/>
    <col min="10257" max="10257" width="18.28515625" style="1" customWidth="1"/>
    <col min="10258" max="10258" width="9.140625" style="1"/>
    <col min="10259" max="10259" width="12.85546875" style="1" bestFit="1" customWidth="1"/>
    <col min="10260" max="10496" width="9.140625" style="1"/>
    <col min="10497" max="10497" width="6.28515625" style="1" customWidth="1"/>
    <col min="10498" max="10498" width="7.42578125" style="1" customWidth="1"/>
    <col min="10499" max="10499" width="13.140625" style="1" customWidth="1"/>
    <col min="10500" max="10501" width="9.140625" style="1"/>
    <col min="10502" max="10504" width="6.7109375" style="1" customWidth="1"/>
    <col min="10505" max="10505" width="6.85546875" style="1" customWidth="1"/>
    <col min="10506" max="10506" width="7.140625" style="1" customWidth="1"/>
    <col min="10507" max="10507" width="6.7109375" style="1" customWidth="1"/>
    <col min="10508" max="10508" width="7.85546875" style="1" customWidth="1"/>
    <col min="10509" max="10509" width="12.28515625" style="1" customWidth="1"/>
    <col min="10510" max="10510" width="12.5703125" style="1" customWidth="1"/>
    <col min="10511" max="10511" width="8.28515625" style="1" customWidth="1"/>
    <col min="10512" max="10512" width="11.28515625" style="1" customWidth="1"/>
    <col min="10513" max="10513" width="18.28515625" style="1" customWidth="1"/>
    <col min="10514" max="10514" width="9.140625" style="1"/>
    <col min="10515" max="10515" width="12.85546875" style="1" bestFit="1" customWidth="1"/>
    <col min="10516" max="10752" width="9.140625" style="1"/>
    <col min="10753" max="10753" width="6.28515625" style="1" customWidth="1"/>
    <col min="10754" max="10754" width="7.42578125" style="1" customWidth="1"/>
    <col min="10755" max="10755" width="13.140625" style="1" customWidth="1"/>
    <col min="10756" max="10757" width="9.140625" style="1"/>
    <col min="10758" max="10760" width="6.7109375" style="1" customWidth="1"/>
    <col min="10761" max="10761" width="6.85546875" style="1" customWidth="1"/>
    <col min="10762" max="10762" width="7.140625" style="1" customWidth="1"/>
    <col min="10763" max="10763" width="6.7109375" style="1" customWidth="1"/>
    <col min="10764" max="10764" width="7.85546875" style="1" customWidth="1"/>
    <col min="10765" max="10765" width="12.28515625" style="1" customWidth="1"/>
    <col min="10766" max="10766" width="12.5703125" style="1" customWidth="1"/>
    <col min="10767" max="10767" width="8.28515625" style="1" customWidth="1"/>
    <col min="10768" max="10768" width="11.28515625" style="1" customWidth="1"/>
    <col min="10769" max="10769" width="18.28515625" style="1" customWidth="1"/>
    <col min="10770" max="10770" width="9.140625" style="1"/>
    <col min="10771" max="10771" width="12.85546875" style="1" bestFit="1" customWidth="1"/>
    <col min="10772" max="11008" width="9.140625" style="1"/>
    <col min="11009" max="11009" width="6.28515625" style="1" customWidth="1"/>
    <col min="11010" max="11010" width="7.42578125" style="1" customWidth="1"/>
    <col min="11011" max="11011" width="13.140625" style="1" customWidth="1"/>
    <col min="11012" max="11013" width="9.140625" style="1"/>
    <col min="11014" max="11016" width="6.7109375" style="1" customWidth="1"/>
    <col min="11017" max="11017" width="6.85546875" style="1" customWidth="1"/>
    <col min="11018" max="11018" width="7.140625" style="1" customWidth="1"/>
    <col min="11019" max="11019" width="6.7109375" style="1" customWidth="1"/>
    <col min="11020" max="11020" width="7.85546875" style="1" customWidth="1"/>
    <col min="11021" max="11021" width="12.28515625" style="1" customWidth="1"/>
    <col min="11022" max="11022" width="12.5703125" style="1" customWidth="1"/>
    <col min="11023" max="11023" width="8.28515625" style="1" customWidth="1"/>
    <col min="11024" max="11024" width="11.28515625" style="1" customWidth="1"/>
    <col min="11025" max="11025" width="18.28515625" style="1" customWidth="1"/>
    <col min="11026" max="11026" width="9.140625" style="1"/>
    <col min="11027" max="11027" width="12.85546875" style="1" bestFit="1" customWidth="1"/>
    <col min="11028" max="11264" width="9.140625" style="1"/>
    <col min="11265" max="11265" width="6.28515625" style="1" customWidth="1"/>
    <col min="11266" max="11266" width="7.42578125" style="1" customWidth="1"/>
    <col min="11267" max="11267" width="13.140625" style="1" customWidth="1"/>
    <col min="11268" max="11269" width="9.140625" style="1"/>
    <col min="11270" max="11272" width="6.7109375" style="1" customWidth="1"/>
    <col min="11273" max="11273" width="6.85546875" style="1" customWidth="1"/>
    <col min="11274" max="11274" width="7.140625" style="1" customWidth="1"/>
    <col min="11275" max="11275" width="6.7109375" style="1" customWidth="1"/>
    <col min="11276" max="11276" width="7.85546875" style="1" customWidth="1"/>
    <col min="11277" max="11277" width="12.28515625" style="1" customWidth="1"/>
    <col min="11278" max="11278" width="12.5703125" style="1" customWidth="1"/>
    <col min="11279" max="11279" width="8.28515625" style="1" customWidth="1"/>
    <col min="11280" max="11280" width="11.28515625" style="1" customWidth="1"/>
    <col min="11281" max="11281" width="18.28515625" style="1" customWidth="1"/>
    <col min="11282" max="11282" width="9.140625" style="1"/>
    <col min="11283" max="11283" width="12.85546875" style="1" bestFit="1" customWidth="1"/>
    <col min="11284" max="11520" width="9.140625" style="1"/>
    <col min="11521" max="11521" width="6.28515625" style="1" customWidth="1"/>
    <col min="11522" max="11522" width="7.42578125" style="1" customWidth="1"/>
    <col min="11523" max="11523" width="13.140625" style="1" customWidth="1"/>
    <col min="11524" max="11525" width="9.140625" style="1"/>
    <col min="11526" max="11528" width="6.7109375" style="1" customWidth="1"/>
    <col min="11529" max="11529" width="6.85546875" style="1" customWidth="1"/>
    <col min="11530" max="11530" width="7.140625" style="1" customWidth="1"/>
    <col min="11531" max="11531" width="6.7109375" style="1" customWidth="1"/>
    <col min="11532" max="11532" width="7.85546875" style="1" customWidth="1"/>
    <col min="11533" max="11533" width="12.28515625" style="1" customWidth="1"/>
    <col min="11534" max="11534" width="12.5703125" style="1" customWidth="1"/>
    <col min="11535" max="11535" width="8.28515625" style="1" customWidth="1"/>
    <col min="11536" max="11536" width="11.28515625" style="1" customWidth="1"/>
    <col min="11537" max="11537" width="18.28515625" style="1" customWidth="1"/>
    <col min="11538" max="11538" width="9.140625" style="1"/>
    <col min="11539" max="11539" width="12.85546875" style="1" bestFit="1" customWidth="1"/>
    <col min="11540" max="11776" width="9.140625" style="1"/>
    <col min="11777" max="11777" width="6.28515625" style="1" customWidth="1"/>
    <col min="11778" max="11778" width="7.42578125" style="1" customWidth="1"/>
    <col min="11779" max="11779" width="13.140625" style="1" customWidth="1"/>
    <col min="11780" max="11781" width="9.140625" style="1"/>
    <col min="11782" max="11784" width="6.7109375" style="1" customWidth="1"/>
    <col min="11785" max="11785" width="6.85546875" style="1" customWidth="1"/>
    <col min="11786" max="11786" width="7.140625" style="1" customWidth="1"/>
    <col min="11787" max="11787" width="6.7109375" style="1" customWidth="1"/>
    <col min="11788" max="11788" width="7.85546875" style="1" customWidth="1"/>
    <col min="11789" max="11789" width="12.28515625" style="1" customWidth="1"/>
    <col min="11790" max="11790" width="12.5703125" style="1" customWidth="1"/>
    <col min="11791" max="11791" width="8.28515625" style="1" customWidth="1"/>
    <col min="11792" max="11792" width="11.28515625" style="1" customWidth="1"/>
    <col min="11793" max="11793" width="18.28515625" style="1" customWidth="1"/>
    <col min="11794" max="11794" width="9.140625" style="1"/>
    <col min="11795" max="11795" width="12.85546875" style="1" bestFit="1" customWidth="1"/>
    <col min="11796" max="12032" width="9.140625" style="1"/>
    <col min="12033" max="12033" width="6.28515625" style="1" customWidth="1"/>
    <col min="12034" max="12034" width="7.42578125" style="1" customWidth="1"/>
    <col min="12035" max="12035" width="13.140625" style="1" customWidth="1"/>
    <col min="12036" max="12037" width="9.140625" style="1"/>
    <col min="12038" max="12040" width="6.7109375" style="1" customWidth="1"/>
    <col min="12041" max="12041" width="6.85546875" style="1" customWidth="1"/>
    <col min="12042" max="12042" width="7.140625" style="1" customWidth="1"/>
    <col min="12043" max="12043" width="6.7109375" style="1" customWidth="1"/>
    <col min="12044" max="12044" width="7.85546875" style="1" customWidth="1"/>
    <col min="12045" max="12045" width="12.28515625" style="1" customWidth="1"/>
    <col min="12046" max="12046" width="12.5703125" style="1" customWidth="1"/>
    <col min="12047" max="12047" width="8.28515625" style="1" customWidth="1"/>
    <col min="12048" max="12048" width="11.28515625" style="1" customWidth="1"/>
    <col min="12049" max="12049" width="18.28515625" style="1" customWidth="1"/>
    <col min="12050" max="12050" width="9.140625" style="1"/>
    <col min="12051" max="12051" width="12.85546875" style="1" bestFit="1" customWidth="1"/>
    <col min="12052" max="12288" width="9.140625" style="1"/>
    <col min="12289" max="12289" width="6.28515625" style="1" customWidth="1"/>
    <col min="12290" max="12290" width="7.42578125" style="1" customWidth="1"/>
    <col min="12291" max="12291" width="13.140625" style="1" customWidth="1"/>
    <col min="12292" max="12293" width="9.140625" style="1"/>
    <col min="12294" max="12296" width="6.7109375" style="1" customWidth="1"/>
    <col min="12297" max="12297" width="6.85546875" style="1" customWidth="1"/>
    <col min="12298" max="12298" width="7.140625" style="1" customWidth="1"/>
    <col min="12299" max="12299" width="6.7109375" style="1" customWidth="1"/>
    <col min="12300" max="12300" width="7.85546875" style="1" customWidth="1"/>
    <col min="12301" max="12301" width="12.28515625" style="1" customWidth="1"/>
    <col min="12302" max="12302" width="12.5703125" style="1" customWidth="1"/>
    <col min="12303" max="12303" width="8.28515625" style="1" customWidth="1"/>
    <col min="12304" max="12304" width="11.28515625" style="1" customWidth="1"/>
    <col min="12305" max="12305" width="18.28515625" style="1" customWidth="1"/>
    <col min="12306" max="12306" width="9.140625" style="1"/>
    <col min="12307" max="12307" width="12.85546875" style="1" bestFit="1" customWidth="1"/>
    <col min="12308" max="12544" width="9.140625" style="1"/>
    <col min="12545" max="12545" width="6.28515625" style="1" customWidth="1"/>
    <col min="12546" max="12546" width="7.42578125" style="1" customWidth="1"/>
    <col min="12547" max="12547" width="13.140625" style="1" customWidth="1"/>
    <col min="12548" max="12549" width="9.140625" style="1"/>
    <col min="12550" max="12552" width="6.7109375" style="1" customWidth="1"/>
    <col min="12553" max="12553" width="6.85546875" style="1" customWidth="1"/>
    <col min="12554" max="12554" width="7.140625" style="1" customWidth="1"/>
    <col min="12555" max="12555" width="6.7109375" style="1" customWidth="1"/>
    <col min="12556" max="12556" width="7.85546875" style="1" customWidth="1"/>
    <col min="12557" max="12557" width="12.28515625" style="1" customWidth="1"/>
    <col min="12558" max="12558" width="12.5703125" style="1" customWidth="1"/>
    <col min="12559" max="12559" width="8.28515625" style="1" customWidth="1"/>
    <col min="12560" max="12560" width="11.28515625" style="1" customWidth="1"/>
    <col min="12561" max="12561" width="18.28515625" style="1" customWidth="1"/>
    <col min="12562" max="12562" width="9.140625" style="1"/>
    <col min="12563" max="12563" width="12.85546875" style="1" bestFit="1" customWidth="1"/>
    <col min="12564" max="12800" width="9.140625" style="1"/>
    <col min="12801" max="12801" width="6.28515625" style="1" customWidth="1"/>
    <col min="12802" max="12802" width="7.42578125" style="1" customWidth="1"/>
    <col min="12803" max="12803" width="13.140625" style="1" customWidth="1"/>
    <col min="12804" max="12805" width="9.140625" style="1"/>
    <col min="12806" max="12808" width="6.7109375" style="1" customWidth="1"/>
    <col min="12809" max="12809" width="6.85546875" style="1" customWidth="1"/>
    <col min="12810" max="12810" width="7.140625" style="1" customWidth="1"/>
    <col min="12811" max="12811" width="6.7109375" style="1" customWidth="1"/>
    <col min="12812" max="12812" width="7.85546875" style="1" customWidth="1"/>
    <col min="12813" max="12813" width="12.28515625" style="1" customWidth="1"/>
    <col min="12814" max="12814" width="12.5703125" style="1" customWidth="1"/>
    <col min="12815" max="12815" width="8.28515625" style="1" customWidth="1"/>
    <col min="12816" max="12816" width="11.28515625" style="1" customWidth="1"/>
    <col min="12817" max="12817" width="18.28515625" style="1" customWidth="1"/>
    <col min="12818" max="12818" width="9.140625" style="1"/>
    <col min="12819" max="12819" width="12.85546875" style="1" bestFit="1" customWidth="1"/>
    <col min="12820" max="13056" width="9.140625" style="1"/>
    <col min="13057" max="13057" width="6.28515625" style="1" customWidth="1"/>
    <col min="13058" max="13058" width="7.42578125" style="1" customWidth="1"/>
    <col min="13059" max="13059" width="13.140625" style="1" customWidth="1"/>
    <col min="13060" max="13061" width="9.140625" style="1"/>
    <col min="13062" max="13064" width="6.7109375" style="1" customWidth="1"/>
    <col min="13065" max="13065" width="6.85546875" style="1" customWidth="1"/>
    <col min="13066" max="13066" width="7.140625" style="1" customWidth="1"/>
    <col min="13067" max="13067" width="6.7109375" style="1" customWidth="1"/>
    <col min="13068" max="13068" width="7.85546875" style="1" customWidth="1"/>
    <col min="13069" max="13069" width="12.28515625" style="1" customWidth="1"/>
    <col min="13070" max="13070" width="12.5703125" style="1" customWidth="1"/>
    <col min="13071" max="13071" width="8.28515625" style="1" customWidth="1"/>
    <col min="13072" max="13072" width="11.28515625" style="1" customWidth="1"/>
    <col min="13073" max="13073" width="18.28515625" style="1" customWidth="1"/>
    <col min="13074" max="13074" width="9.140625" style="1"/>
    <col min="13075" max="13075" width="12.85546875" style="1" bestFit="1" customWidth="1"/>
    <col min="13076" max="13312" width="9.140625" style="1"/>
    <col min="13313" max="13313" width="6.28515625" style="1" customWidth="1"/>
    <col min="13314" max="13314" width="7.42578125" style="1" customWidth="1"/>
    <col min="13315" max="13315" width="13.140625" style="1" customWidth="1"/>
    <col min="13316" max="13317" width="9.140625" style="1"/>
    <col min="13318" max="13320" width="6.7109375" style="1" customWidth="1"/>
    <col min="13321" max="13321" width="6.85546875" style="1" customWidth="1"/>
    <col min="13322" max="13322" width="7.140625" style="1" customWidth="1"/>
    <col min="13323" max="13323" width="6.7109375" style="1" customWidth="1"/>
    <col min="13324" max="13324" width="7.85546875" style="1" customWidth="1"/>
    <col min="13325" max="13325" width="12.28515625" style="1" customWidth="1"/>
    <col min="13326" max="13326" width="12.5703125" style="1" customWidth="1"/>
    <col min="13327" max="13327" width="8.28515625" style="1" customWidth="1"/>
    <col min="13328" max="13328" width="11.28515625" style="1" customWidth="1"/>
    <col min="13329" max="13329" width="18.28515625" style="1" customWidth="1"/>
    <col min="13330" max="13330" width="9.140625" style="1"/>
    <col min="13331" max="13331" width="12.85546875" style="1" bestFit="1" customWidth="1"/>
    <col min="13332" max="13568" width="9.140625" style="1"/>
    <col min="13569" max="13569" width="6.28515625" style="1" customWidth="1"/>
    <col min="13570" max="13570" width="7.42578125" style="1" customWidth="1"/>
    <col min="13571" max="13571" width="13.140625" style="1" customWidth="1"/>
    <col min="13572" max="13573" width="9.140625" style="1"/>
    <col min="13574" max="13576" width="6.7109375" style="1" customWidth="1"/>
    <col min="13577" max="13577" width="6.85546875" style="1" customWidth="1"/>
    <col min="13578" max="13578" width="7.140625" style="1" customWidth="1"/>
    <col min="13579" max="13579" width="6.7109375" style="1" customWidth="1"/>
    <col min="13580" max="13580" width="7.85546875" style="1" customWidth="1"/>
    <col min="13581" max="13581" width="12.28515625" style="1" customWidth="1"/>
    <col min="13582" max="13582" width="12.5703125" style="1" customWidth="1"/>
    <col min="13583" max="13583" width="8.28515625" style="1" customWidth="1"/>
    <col min="13584" max="13584" width="11.28515625" style="1" customWidth="1"/>
    <col min="13585" max="13585" width="18.28515625" style="1" customWidth="1"/>
    <col min="13586" max="13586" width="9.140625" style="1"/>
    <col min="13587" max="13587" width="12.85546875" style="1" bestFit="1" customWidth="1"/>
    <col min="13588" max="13824" width="9.140625" style="1"/>
    <col min="13825" max="13825" width="6.28515625" style="1" customWidth="1"/>
    <col min="13826" max="13826" width="7.42578125" style="1" customWidth="1"/>
    <col min="13827" max="13827" width="13.140625" style="1" customWidth="1"/>
    <col min="13828" max="13829" width="9.140625" style="1"/>
    <col min="13830" max="13832" width="6.7109375" style="1" customWidth="1"/>
    <col min="13833" max="13833" width="6.85546875" style="1" customWidth="1"/>
    <col min="13834" max="13834" width="7.140625" style="1" customWidth="1"/>
    <col min="13835" max="13835" width="6.7109375" style="1" customWidth="1"/>
    <col min="13836" max="13836" width="7.85546875" style="1" customWidth="1"/>
    <col min="13837" max="13837" width="12.28515625" style="1" customWidth="1"/>
    <col min="13838" max="13838" width="12.5703125" style="1" customWidth="1"/>
    <col min="13839" max="13839" width="8.28515625" style="1" customWidth="1"/>
    <col min="13840" max="13840" width="11.28515625" style="1" customWidth="1"/>
    <col min="13841" max="13841" width="18.28515625" style="1" customWidth="1"/>
    <col min="13842" max="13842" width="9.140625" style="1"/>
    <col min="13843" max="13843" width="12.85546875" style="1" bestFit="1" customWidth="1"/>
    <col min="13844" max="14080" width="9.140625" style="1"/>
    <col min="14081" max="14081" width="6.28515625" style="1" customWidth="1"/>
    <col min="14082" max="14082" width="7.42578125" style="1" customWidth="1"/>
    <col min="14083" max="14083" width="13.140625" style="1" customWidth="1"/>
    <col min="14084" max="14085" width="9.140625" style="1"/>
    <col min="14086" max="14088" width="6.7109375" style="1" customWidth="1"/>
    <col min="14089" max="14089" width="6.85546875" style="1" customWidth="1"/>
    <col min="14090" max="14090" width="7.140625" style="1" customWidth="1"/>
    <col min="14091" max="14091" width="6.7109375" style="1" customWidth="1"/>
    <col min="14092" max="14092" width="7.85546875" style="1" customWidth="1"/>
    <col min="14093" max="14093" width="12.28515625" style="1" customWidth="1"/>
    <col min="14094" max="14094" width="12.5703125" style="1" customWidth="1"/>
    <col min="14095" max="14095" width="8.28515625" style="1" customWidth="1"/>
    <col min="14096" max="14096" width="11.28515625" style="1" customWidth="1"/>
    <col min="14097" max="14097" width="18.28515625" style="1" customWidth="1"/>
    <col min="14098" max="14098" width="9.140625" style="1"/>
    <col min="14099" max="14099" width="12.85546875" style="1" bestFit="1" customWidth="1"/>
    <col min="14100" max="14336" width="9.140625" style="1"/>
    <col min="14337" max="14337" width="6.28515625" style="1" customWidth="1"/>
    <col min="14338" max="14338" width="7.42578125" style="1" customWidth="1"/>
    <col min="14339" max="14339" width="13.140625" style="1" customWidth="1"/>
    <col min="14340" max="14341" width="9.140625" style="1"/>
    <col min="14342" max="14344" width="6.7109375" style="1" customWidth="1"/>
    <col min="14345" max="14345" width="6.85546875" style="1" customWidth="1"/>
    <col min="14346" max="14346" width="7.140625" style="1" customWidth="1"/>
    <col min="14347" max="14347" width="6.7109375" style="1" customWidth="1"/>
    <col min="14348" max="14348" width="7.85546875" style="1" customWidth="1"/>
    <col min="14349" max="14349" width="12.28515625" style="1" customWidth="1"/>
    <col min="14350" max="14350" width="12.5703125" style="1" customWidth="1"/>
    <col min="14351" max="14351" width="8.28515625" style="1" customWidth="1"/>
    <col min="14352" max="14352" width="11.28515625" style="1" customWidth="1"/>
    <col min="14353" max="14353" width="18.28515625" style="1" customWidth="1"/>
    <col min="14354" max="14354" width="9.140625" style="1"/>
    <col min="14355" max="14355" width="12.85546875" style="1" bestFit="1" customWidth="1"/>
    <col min="14356" max="14592" width="9.140625" style="1"/>
    <col min="14593" max="14593" width="6.28515625" style="1" customWidth="1"/>
    <col min="14594" max="14594" width="7.42578125" style="1" customWidth="1"/>
    <col min="14595" max="14595" width="13.140625" style="1" customWidth="1"/>
    <col min="14596" max="14597" width="9.140625" style="1"/>
    <col min="14598" max="14600" width="6.7109375" style="1" customWidth="1"/>
    <col min="14601" max="14601" width="6.85546875" style="1" customWidth="1"/>
    <col min="14602" max="14602" width="7.140625" style="1" customWidth="1"/>
    <col min="14603" max="14603" width="6.7109375" style="1" customWidth="1"/>
    <col min="14604" max="14604" width="7.85546875" style="1" customWidth="1"/>
    <col min="14605" max="14605" width="12.28515625" style="1" customWidth="1"/>
    <col min="14606" max="14606" width="12.5703125" style="1" customWidth="1"/>
    <col min="14607" max="14607" width="8.28515625" style="1" customWidth="1"/>
    <col min="14608" max="14608" width="11.28515625" style="1" customWidth="1"/>
    <col min="14609" max="14609" width="18.28515625" style="1" customWidth="1"/>
    <col min="14610" max="14610" width="9.140625" style="1"/>
    <col min="14611" max="14611" width="12.85546875" style="1" bestFit="1" customWidth="1"/>
    <col min="14612" max="14848" width="9.140625" style="1"/>
    <col min="14849" max="14849" width="6.28515625" style="1" customWidth="1"/>
    <col min="14850" max="14850" width="7.42578125" style="1" customWidth="1"/>
    <col min="14851" max="14851" width="13.140625" style="1" customWidth="1"/>
    <col min="14852" max="14853" width="9.140625" style="1"/>
    <col min="14854" max="14856" width="6.7109375" style="1" customWidth="1"/>
    <col min="14857" max="14857" width="6.85546875" style="1" customWidth="1"/>
    <col min="14858" max="14858" width="7.140625" style="1" customWidth="1"/>
    <col min="14859" max="14859" width="6.7109375" style="1" customWidth="1"/>
    <col min="14860" max="14860" width="7.85546875" style="1" customWidth="1"/>
    <col min="14861" max="14861" width="12.28515625" style="1" customWidth="1"/>
    <col min="14862" max="14862" width="12.5703125" style="1" customWidth="1"/>
    <col min="14863" max="14863" width="8.28515625" style="1" customWidth="1"/>
    <col min="14864" max="14864" width="11.28515625" style="1" customWidth="1"/>
    <col min="14865" max="14865" width="18.28515625" style="1" customWidth="1"/>
    <col min="14866" max="14866" width="9.140625" style="1"/>
    <col min="14867" max="14867" width="12.85546875" style="1" bestFit="1" customWidth="1"/>
    <col min="14868" max="15104" width="9.140625" style="1"/>
    <col min="15105" max="15105" width="6.28515625" style="1" customWidth="1"/>
    <col min="15106" max="15106" width="7.42578125" style="1" customWidth="1"/>
    <col min="15107" max="15107" width="13.140625" style="1" customWidth="1"/>
    <col min="15108" max="15109" width="9.140625" style="1"/>
    <col min="15110" max="15112" width="6.7109375" style="1" customWidth="1"/>
    <col min="15113" max="15113" width="6.85546875" style="1" customWidth="1"/>
    <col min="15114" max="15114" width="7.140625" style="1" customWidth="1"/>
    <col min="15115" max="15115" width="6.7109375" style="1" customWidth="1"/>
    <col min="15116" max="15116" width="7.85546875" style="1" customWidth="1"/>
    <col min="15117" max="15117" width="12.28515625" style="1" customWidth="1"/>
    <col min="15118" max="15118" width="12.5703125" style="1" customWidth="1"/>
    <col min="15119" max="15119" width="8.28515625" style="1" customWidth="1"/>
    <col min="15120" max="15120" width="11.28515625" style="1" customWidth="1"/>
    <col min="15121" max="15121" width="18.28515625" style="1" customWidth="1"/>
    <col min="15122" max="15122" width="9.140625" style="1"/>
    <col min="15123" max="15123" width="12.85546875" style="1" bestFit="1" customWidth="1"/>
    <col min="15124" max="15360" width="9.140625" style="1"/>
    <col min="15361" max="15361" width="6.28515625" style="1" customWidth="1"/>
    <col min="15362" max="15362" width="7.42578125" style="1" customWidth="1"/>
    <col min="15363" max="15363" width="13.140625" style="1" customWidth="1"/>
    <col min="15364" max="15365" width="9.140625" style="1"/>
    <col min="15366" max="15368" width="6.7109375" style="1" customWidth="1"/>
    <col min="15369" max="15369" width="6.85546875" style="1" customWidth="1"/>
    <col min="15370" max="15370" width="7.140625" style="1" customWidth="1"/>
    <col min="15371" max="15371" width="6.7109375" style="1" customWidth="1"/>
    <col min="15372" max="15372" width="7.85546875" style="1" customWidth="1"/>
    <col min="15373" max="15373" width="12.28515625" style="1" customWidth="1"/>
    <col min="15374" max="15374" width="12.5703125" style="1" customWidth="1"/>
    <col min="15375" max="15375" width="8.28515625" style="1" customWidth="1"/>
    <col min="15376" max="15376" width="11.28515625" style="1" customWidth="1"/>
    <col min="15377" max="15377" width="18.28515625" style="1" customWidth="1"/>
    <col min="15378" max="15378" width="9.140625" style="1"/>
    <col min="15379" max="15379" width="12.85546875" style="1" bestFit="1" customWidth="1"/>
    <col min="15380" max="15616" width="9.140625" style="1"/>
    <col min="15617" max="15617" width="6.28515625" style="1" customWidth="1"/>
    <col min="15618" max="15618" width="7.42578125" style="1" customWidth="1"/>
    <col min="15619" max="15619" width="13.140625" style="1" customWidth="1"/>
    <col min="15620" max="15621" width="9.140625" style="1"/>
    <col min="15622" max="15624" width="6.7109375" style="1" customWidth="1"/>
    <col min="15625" max="15625" width="6.85546875" style="1" customWidth="1"/>
    <col min="15626" max="15626" width="7.140625" style="1" customWidth="1"/>
    <col min="15627" max="15627" width="6.7109375" style="1" customWidth="1"/>
    <col min="15628" max="15628" width="7.85546875" style="1" customWidth="1"/>
    <col min="15629" max="15629" width="12.28515625" style="1" customWidth="1"/>
    <col min="15630" max="15630" width="12.5703125" style="1" customWidth="1"/>
    <col min="15631" max="15631" width="8.28515625" style="1" customWidth="1"/>
    <col min="15632" max="15632" width="11.28515625" style="1" customWidth="1"/>
    <col min="15633" max="15633" width="18.28515625" style="1" customWidth="1"/>
    <col min="15634" max="15634" width="9.140625" style="1"/>
    <col min="15635" max="15635" width="12.85546875" style="1" bestFit="1" customWidth="1"/>
    <col min="15636" max="15872" width="9.140625" style="1"/>
    <col min="15873" max="15873" width="6.28515625" style="1" customWidth="1"/>
    <col min="15874" max="15874" width="7.42578125" style="1" customWidth="1"/>
    <col min="15875" max="15875" width="13.140625" style="1" customWidth="1"/>
    <col min="15876" max="15877" width="9.140625" style="1"/>
    <col min="15878" max="15880" width="6.7109375" style="1" customWidth="1"/>
    <col min="15881" max="15881" width="6.85546875" style="1" customWidth="1"/>
    <col min="15882" max="15882" width="7.140625" style="1" customWidth="1"/>
    <col min="15883" max="15883" width="6.7109375" style="1" customWidth="1"/>
    <col min="15884" max="15884" width="7.85546875" style="1" customWidth="1"/>
    <col min="15885" max="15885" width="12.28515625" style="1" customWidth="1"/>
    <col min="15886" max="15886" width="12.5703125" style="1" customWidth="1"/>
    <col min="15887" max="15887" width="8.28515625" style="1" customWidth="1"/>
    <col min="15888" max="15888" width="11.28515625" style="1" customWidth="1"/>
    <col min="15889" max="15889" width="18.28515625" style="1" customWidth="1"/>
    <col min="15890" max="15890" width="9.140625" style="1"/>
    <col min="15891" max="15891" width="12.85546875" style="1" bestFit="1" customWidth="1"/>
    <col min="15892" max="16128" width="9.140625" style="1"/>
    <col min="16129" max="16129" width="6.28515625" style="1" customWidth="1"/>
    <col min="16130" max="16130" width="7.42578125" style="1" customWidth="1"/>
    <col min="16131" max="16131" width="13.140625" style="1" customWidth="1"/>
    <col min="16132" max="16133" width="9.140625" style="1"/>
    <col min="16134" max="16136" width="6.7109375" style="1" customWidth="1"/>
    <col min="16137" max="16137" width="6.85546875" style="1" customWidth="1"/>
    <col min="16138" max="16138" width="7.140625" style="1" customWidth="1"/>
    <col min="16139" max="16139" width="6.7109375" style="1" customWidth="1"/>
    <col min="16140" max="16140" width="7.85546875" style="1" customWidth="1"/>
    <col min="16141" max="16141" width="12.28515625" style="1" customWidth="1"/>
    <col min="16142" max="16142" width="12.5703125" style="1" customWidth="1"/>
    <col min="16143" max="16143" width="8.28515625" style="1" customWidth="1"/>
    <col min="16144" max="16144" width="11.28515625" style="1" customWidth="1"/>
    <col min="16145" max="16145" width="18.28515625" style="1" customWidth="1"/>
    <col min="16146" max="16146" width="9.140625" style="1"/>
    <col min="16147" max="16147" width="12.85546875" style="1" bestFit="1" customWidth="1"/>
    <col min="16148" max="16384" width="9.140625" style="1"/>
  </cols>
  <sheetData>
    <row r="1" spans="1:15" ht="15.75" x14ac:dyDescent="0.25">
      <c r="A1" s="193" t="s">
        <v>435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</row>
    <row r="2" spans="1:15" ht="15.75" x14ac:dyDescent="0.2">
      <c r="A2" s="191" t="s">
        <v>25</v>
      </c>
      <c r="B2" s="191" t="s">
        <v>41</v>
      </c>
      <c r="C2" s="191" t="s">
        <v>26</v>
      </c>
      <c r="D2" s="191" t="s">
        <v>27</v>
      </c>
      <c r="E2" s="191" t="s">
        <v>28</v>
      </c>
      <c r="F2" s="191" t="s">
        <v>29</v>
      </c>
      <c r="G2" s="191"/>
      <c r="H2" s="191"/>
      <c r="I2" s="191" t="s">
        <v>30</v>
      </c>
      <c r="J2" s="191"/>
      <c r="K2" s="191"/>
      <c r="L2" s="191" t="s">
        <v>31</v>
      </c>
      <c r="M2" s="191"/>
      <c r="N2" s="191" t="s">
        <v>32</v>
      </c>
      <c r="O2" s="191" t="s">
        <v>33</v>
      </c>
    </row>
    <row r="3" spans="1:15" ht="48.6" customHeight="1" x14ac:dyDescent="0.2">
      <c r="A3" s="191"/>
      <c r="B3" s="191"/>
      <c r="C3" s="191"/>
      <c r="D3" s="191"/>
      <c r="E3" s="191"/>
      <c r="F3" s="26" t="s">
        <v>34</v>
      </c>
      <c r="G3" s="25" t="s">
        <v>12</v>
      </c>
      <c r="H3" s="25" t="s">
        <v>22</v>
      </c>
      <c r="I3" s="26" t="s">
        <v>34</v>
      </c>
      <c r="J3" s="25" t="s">
        <v>12</v>
      </c>
      <c r="K3" s="25" t="s">
        <v>22</v>
      </c>
      <c r="L3" s="25" t="s">
        <v>35</v>
      </c>
      <c r="M3" s="25" t="s">
        <v>42</v>
      </c>
      <c r="N3" s="191"/>
      <c r="O3" s="191"/>
    </row>
    <row r="4" spans="1:15" ht="18" customHeight="1" x14ac:dyDescent="0.2">
      <c r="A4" s="27">
        <v>1</v>
      </c>
      <c r="B4" s="27">
        <v>2</v>
      </c>
      <c r="C4" s="27">
        <v>3</v>
      </c>
      <c r="D4" s="27">
        <v>4</v>
      </c>
      <c r="E4" s="27">
        <v>5</v>
      </c>
      <c r="F4" s="192">
        <v>6</v>
      </c>
      <c r="G4" s="192"/>
      <c r="H4" s="192"/>
      <c r="I4" s="192">
        <v>7</v>
      </c>
      <c r="J4" s="192"/>
      <c r="K4" s="192"/>
      <c r="L4" s="27">
        <v>8</v>
      </c>
      <c r="M4" s="27">
        <v>9</v>
      </c>
      <c r="N4" s="28" t="s">
        <v>36</v>
      </c>
      <c r="O4" s="27">
        <v>11</v>
      </c>
    </row>
    <row r="5" spans="1:15" ht="18" customHeight="1" x14ac:dyDescent="0.2">
      <c r="A5" s="172">
        <v>1</v>
      </c>
      <c r="B5" s="172">
        <v>2021</v>
      </c>
      <c r="C5" s="172" t="s">
        <v>61</v>
      </c>
      <c r="D5" s="172">
        <v>45</v>
      </c>
      <c r="E5" s="172">
        <v>4</v>
      </c>
      <c r="F5" s="124">
        <v>1</v>
      </c>
      <c r="G5" s="124"/>
      <c r="H5" s="124"/>
      <c r="I5" s="31">
        <v>1.2</v>
      </c>
      <c r="J5" s="124"/>
      <c r="K5" s="124"/>
      <c r="L5" s="125">
        <v>16</v>
      </c>
      <c r="M5" s="32">
        <v>500000</v>
      </c>
      <c r="N5" s="183">
        <f>(I5*L5*M5)+(G6*J6*L6*M6)</f>
        <v>36000000</v>
      </c>
      <c r="O5" s="123"/>
    </row>
    <row r="6" spans="1:15" ht="18" customHeight="1" x14ac:dyDescent="0.2">
      <c r="A6" s="173"/>
      <c r="B6" s="173"/>
      <c r="C6" s="174"/>
      <c r="D6" s="174"/>
      <c r="E6" s="174"/>
      <c r="F6" s="124"/>
      <c r="G6" s="127">
        <v>3</v>
      </c>
      <c r="H6" s="124"/>
      <c r="I6" s="124"/>
      <c r="J6" s="126">
        <v>1.1000000000000001</v>
      </c>
      <c r="K6" s="124"/>
      <c r="L6" s="125">
        <v>16</v>
      </c>
      <c r="M6" s="32">
        <v>500000</v>
      </c>
      <c r="N6" s="184"/>
      <c r="O6" s="123"/>
    </row>
    <row r="7" spans="1:15" ht="18" customHeight="1" x14ac:dyDescent="0.2">
      <c r="A7" s="173"/>
      <c r="B7" s="173"/>
      <c r="C7" s="172" t="s">
        <v>63</v>
      </c>
      <c r="D7" s="172">
        <v>34</v>
      </c>
      <c r="E7" s="172">
        <v>3</v>
      </c>
      <c r="F7" s="124">
        <v>1</v>
      </c>
      <c r="G7" s="124"/>
      <c r="H7" s="124"/>
      <c r="I7" s="31">
        <v>1.2</v>
      </c>
      <c r="J7" s="124"/>
      <c r="K7" s="124"/>
      <c r="L7" s="125">
        <v>16</v>
      </c>
      <c r="M7" s="32">
        <v>500000</v>
      </c>
      <c r="N7" s="183">
        <f>(I7*L7*M7)+(G8*J8*L8*M8)</f>
        <v>27200000</v>
      </c>
      <c r="O7" s="123"/>
    </row>
    <row r="8" spans="1:15" ht="18" customHeight="1" x14ac:dyDescent="0.2">
      <c r="A8" s="173"/>
      <c r="B8" s="173"/>
      <c r="C8" s="174"/>
      <c r="D8" s="174"/>
      <c r="E8" s="174"/>
      <c r="F8" s="124"/>
      <c r="G8" s="124">
        <v>2</v>
      </c>
      <c r="H8" s="124"/>
      <c r="I8" s="124"/>
      <c r="J8" s="126">
        <v>1.1000000000000001</v>
      </c>
      <c r="K8" s="124"/>
      <c r="L8" s="125">
        <v>16</v>
      </c>
      <c r="M8" s="32">
        <v>500000</v>
      </c>
      <c r="N8" s="184"/>
      <c r="O8" s="123"/>
    </row>
    <row r="9" spans="1:15" ht="18" customHeight="1" x14ac:dyDescent="0.2">
      <c r="A9" s="174"/>
      <c r="B9" s="174"/>
      <c r="C9" s="40" t="s">
        <v>60</v>
      </c>
      <c r="D9" s="41">
        <v>7</v>
      </c>
      <c r="E9" s="41">
        <v>1</v>
      </c>
      <c r="F9" s="30">
        <v>1</v>
      </c>
      <c r="G9" s="34"/>
      <c r="H9" s="30"/>
      <c r="I9" s="31">
        <v>1.2</v>
      </c>
      <c r="J9" s="24"/>
      <c r="K9" s="30"/>
      <c r="L9" s="29">
        <v>10</v>
      </c>
      <c r="M9" s="32">
        <v>520000</v>
      </c>
      <c r="N9" s="39">
        <f>(F9*I9*L9*M9)</f>
        <v>6240000</v>
      </c>
      <c r="O9" s="40"/>
    </row>
    <row r="10" spans="1:15" ht="18" customHeight="1" x14ac:dyDescent="0.2">
      <c r="A10" s="232">
        <v>2</v>
      </c>
      <c r="B10" s="232">
        <v>2022</v>
      </c>
      <c r="C10" s="128" t="s">
        <v>68</v>
      </c>
      <c r="D10" s="128">
        <v>57</v>
      </c>
      <c r="E10" s="128">
        <v>5</v>
      </c>
      <c r="F10" s="30">
        <v>5</v>
      </c>
      <c r="G10" s="34"/>
      <c r="H10" s="30"/>
      <c r="I10" s="31">
        <v>1.2</v>
      </c>
      <c r="J10" s="24"/>
      <c r="K10" s="30"/>
      <c r="L10" s="29">
        <v>19</v>
      </c>
      <c r="M10" s="32">
        <v>595000</v>
      </c>
      <c r="N10" s="129">
        <f>(F10*I10*L10*M10)</f>
        <v>67830000</v>
      </c>
      <c r="O10" s="123"/>
    </row>
    <row r="11" spans="1:15" ht="18" customHeight="1" x14ac:dyDescent="0.2">
      <c r="A11" s="173"/>
      <c r="B11" s="173"/>
      <c r="C11" s="177" t="s">
        <v>69</v>
      </c>
      <c r="D11" s="177">
        <v>54</v>
      </c>
      <c r="E11" s="177">
        <v>4</v>
      </c>
      <c r="F11" s="30">
        <v>3</v>
      </c>
      <c r="G11" s="34"/>
      <c r="H11" s="29"/>
      <c r="I11" s="31">
        <v>1.2</v>
      </c>
      <c r="J11" s="24"/>
      <c r="K11" s="75"/>
      <c r="L11" s="29">
        <v>19</v>
      </c>
      <c r="M11" s="32">
        <v>595000</v>
      </c>
      <c r="N11" s="180">
        <f>(F11*I11*L11*M11)+(G12*J12*L12*M12)</f>
        <v>53133499.999999993</v>
      </c>
      <c r="O11" s="181"/>
    </row>
    <row r="12" spans="1:15" ht="18" customHeight="1" x14ac:dyDescent="0.2">
      <c r="A12" s="173"/>
      <c r="B12" s="173"/>
      <c r="C12" s="177"/>
      <c r="D12" s="177"/>
      <c r="E12" s="177"/>
      <c r="F12" s="30"/>
      <c r="G12" s="34">
        <v>1</v>
      </c>
      <c r="H12" s="29"/>
      <c r="I12" s="30"/>
      <c r="J12" s="24">
        <v>1.1000000000000001</v>
      </c>
      <c r="K12" s="75"/>
      <c r="L12" s="29">
        <v>19</v>
      </c>
      <c r="M12" s="32">
        <v>595000</v>
      </c>
      <c r="N12" s="180"/>
      <c r="O12" s="181"/>
    </row>
    <row r="13" spans="1:15" ht="18" customHeight="1" x14ac:dyDescent="0.2">
      <c r="A13" s="173"/>
      <c r="B13" s="173"/>
      <c r="C13" s="29" t="s">
        <v>74</v>
      </c>
      <c r="D13" s="29">
        <v>30</v>
      </c>
      <c r="E13" s="29">
        <v>2</v>
      </c>
      <c r="F13" s="30">
        <v>2</v>
      </c>
      <c r="G13" s="34"/>
      <c r="H13" s="29"/>
      <c r="I13" s="31">
        <v>1.2</v>
      </c>
      <c r="J13" s="24"/>
      <c r="K13" s="75"/>
      <c r="L13" s="29">
        <v>8</v>
      </c>
      <c r="M13" s="32">
        <v>595000</v>
      </c>
      <c r="N13" s="33">
        <f>(F13*I13*L13*M13)</f>
        <v>11424000</v>
      </c>
      <c r="O13" s="27"/>
    </row>
    <row r="14" spans="1:15" ht="18" customHeight="1" x14ac:dyDescent="0.2">
      <c r="A14" s="174"/>
      <c r="B14" s="174"/>
      <c r="C14" s="29" t="s">
        <v>66</v>
      </c>
      <c r="D14" s="29">
        <v>17</v>
      </c>
      <c r="E14" s="29">
        <v>1</v>
      </c>
      <c r="F14" s="30">
        <v>1</v>
      </c>
      <c r="G14" s="34"/>
      <c r="H14" s="29"/>
      <c r="I14" s="31">
        <v>1.2</v>
      </c>
      <c r="J14" s="24"/>
      <c r="K14" s="75"/>
      <c r="L14" s="29">
        <v>9</v>
      </c>
      <c r="M14" s="32">
        <v>595000</v>
      </c>
      <c r="N14" s="33">
        <f>(F14*I14*L14*M14)</f>
        <v>6425999.9999999991</v>
      </c>
      <c r="O14" s="27"/>
    </row>
    <row r="15" spans="1:15" ht="18" customHeight="1" x14ac:dyDescent="0.2">
      <c r="A15" s="181">
        <v>2</v>
      </c>
      <c r="B15" s="181">
        <v>2023</v>
      </c>
      <c r="C15" s="177" t="s">
        <v>72</v>
      </c>
      <c r="D15" s="177">
        <v>41</v>
      </c>
      <c r="E15" s="177">
        <v>3</v>
      </c>
      <c r="F15" s="175">
        <v>3</v>
      </c>
      <c r="G15" s="176"/>
      <c r="H15" s="175"/>
      <c r="I15" s="182">
        <v>1.2</v>
      </c>
      <c r="J15" s="178"/>
      <c r="K15" s="175"/>
      <c r="L15" s="29">
        <v>5</v>
      </c>
      <c r="M15" s="32">
        <v>500000</v>
      </c>
      <c r="N15" s="180">
        <f>(F15*I15*L15*M15)+(F15*I15*L16*M16)</f>
        <v>28278000</v>
      </c>
      <c r="O15" s="181"/>
    </row>
    <row r="16" spans="1:15" ht="18" customHeight="1" x14ac:dyDescent="0.2">
      <c r="A16" s="181"/>
      <c r="B16" s="181"/>
      <c r="C16" s="177"/>
      <c r="D16" s="177"/>
      <c r="E16" s="177"/>
      <c r="F16" s="175"/>
      <c r="G16" s="176"/>
      <c r="H16" s="175"/>
      <c r="I16" s="175"/>
      <c r="J16" s="178"/>
      <c r="K16" s="175"/>
      <c r="L16" s="29">
        <v>9</v>
      </c>
      <c r="M16" s="32">
        <v>595000</v>
      </c>
      <c r="N16" s="180"/>
      <c r="O16" s="181"/>
    </row>
    <row r="17" spans="1:15" ht="18" customHeight="1" x14ac:dyDescent="0.2">
      <c r="A17" s="190"/>
      <c r="B17" s="190"/>
      <c r="C17" s="177" t="s">
        <v>96</v>
      </c>
      <c r="D17" s="177">
        <v>31</v>
      </c>
      <c r="E17" s="177">
        <v>2</v>
      </c>
      <c r="F17" s="175">
        <v>2</v>
      </c>
      <c r="G17" s="176"/>
      <c r="H17" s="177"/>
      <c r="I17" s="182">
        <v>1.2</v>
      </c>
      <c r="J17" s="178"/>
      <c r="K17" s="179"/>
      <c r="L17" s="29">
        <v>2</v>
      </c>
      <c r="M17" s="32">
        <v>500000</v>
      </c>
      <c r="N17" s="180">
        <f>(F17*I17*L17*M17)+(F17*I17*L18*M18)</f>
        <v>19536000</v>
      </c>
      <c r="O17" s="181"/>
    </row>
    <row r="18" spans="1:15" ht="18" customHeight="1" x14ac:dyDescent="0.2">
      <c r="A18" s="190"/>
      <c r="B18" s="190"/>
      <c r="C18" s="177"/>
      <c r="D18" s="177"/>
      <c r="E18" s="177"/>
      <c r="F18" s="175"/>
      <c r="G18" s="176"/>
      <c r="H18" s="177"/>
      <c r="I18" s="175"/>
      <c r="J18" s="178"/>
      <c r="K18" s="179"/>
      <c r="L18" s="29">
        <v>12</v>
      </c>
      <c r="M18" s="32">
        <v>595000</v>
      </c>
      <c r="N18" s="180"/>
      <c r="O18" s="181"/>
    </row>
    <row r="19" spans="1:15" ht="18" customHeight="1" x14ac:dyDescent="0.2">
      <c r="A19" s="190"/>
      <c r="B19" s="190"/>
      <c r="C19" s="177" t="s">
        <v>70</v>
      </c>
      <c r="D19" s="177">
        <v>26</v>
      </c>
      <c r="E19" s="177">
        <v>2</v>
      </c>
      <c r="F19" s="175">
        <v>2</v>
      </c>
      <c r="G19" s="176"/>
      <c r="H19" s="177"/>
      <c r="I19" s="182">
        <v>1.2</v>
      </c>
      <c r="J19" s="178"/>
      <c r="K19" s="179"/>
      <c r="L19" s="29">
        <v>2</v>
      </c>
      <c r="M19" s="32">
        <v>500000</v>
      </c>
      <c r="N19" s="180">
        <f>(F19*I19*L19*M19)+(F19*I19*L20*M20)</f>
        <v>19536000</v>
      </c>
      <c r="O19" s="181"/>
    </row>
    <row r="20" spans="1:15" ht="18" customHeight="1" x14ac:dyDescent="0.2">
      <c r="A20" s="190"/>
      <c r="B20" s="190"/>
      <c r="C20" s="177"/>
      <c r="D20" s="177"/>
      <c r="E20" s="177"/>
      <c r="F20" s="175"/>
      <c r="G20" s="176"/>
      <c r="H20" s="177"/>
      <c r="I20" s="175"/>
      <c r="J20" s="178"/>
      <c r="K20" s="179"/>
      <c r="L20" s="29">
        <v>12</v>
      </c>
      <c r="M20" s="32">
        <v>595000</v>
      </c>
      <c r="N20" s="180"/>
      <c r="O20" s="181"/>
    </row>
    <row r="21" spans="1:15" ht="18" customHeight="1" x14ac:dyDescent="0.2">
      <c r="A21" s="190"/>
      <c r="B21" s="190"/>
      <c r="C21" s="177" t="s">
        <v>98</v>
      </c>
      <c r="D21" s="177">
        <v>32</v>
      </c>
      <c r="E21" s="177">
        <v>3</v>
      </c>
      <c r="F21" s="175">
        <v>1</v>
      </c>
      <c r="G21" s="176"/>
      <c r="H21" s="177"/>
      <c r="I21" s="182">
        <v>1.2</v>
      </c>
      <c r="J21" s="178"/>
      <c r="K21" s="179"/>
      <c r="L21" s="29">
        <v>5</v>
      </c>
      <c r="M21" s="32">
        <v>500000</v>
      </c>
      <c r="N21" s="180">
        <f>(F21*I21*L21*M21)+(F21*I21*L22*M22)+(G23*J23*L23*M23)+(G23*J23*L24*M24)</f>
        <v>16592000</v>
      </c>
      <c r="O21" s="181"/>
    </row>
    <row r="22" spans="1:15" ht="18" customHeight="1" x14ac:dyDescent="0.2">
      <c r="A22" s="190"/>
      <c r="B22" s="190"/>
      <c r="C22" s="177"/>
      <c r="D22" s="177"/>
      <c r="E22" s="177"/>
      <c r="F22" s="175"/>
      <c r="G22" s="176"/>
      <c r="H22" s="177"/>
      <c r="I22" s="175"/>
      <c r="J22" s="178"/>
      <c r="K22" s="179"/>
      <c r="L22" s="29">
        <v>4</v>
      </c>
      <c r="M22" s="32">
        <v>595000</v>
      </c>
      <c r="N22" s="180"/>
      <c r="O22" s="181"/>
    </row>
    <row r="23" spans="1:15" ht="18" customHeight="1" x14ac:dyDescent="0.2">
      <c r="A23" s="190"/>
      <c r="B23" s="190"/>
      <c r="C23" s="177"/>
      <c r="D23" s="177"/>
      <c r="E23" s="177"/>
      <c r="F23" s="175"/>
      <c r="G23" s="176">
        <v>2</v>
      </c>
      <c r="H23" s="177"/>
      <c r="I23" s="175"/>
      <c r="J23" s="178">
        <v>1.1000000000000001</v>
      </c>
      <c r="K23" s="179"/>
      <c r="L23" s="29">
        <v>5</v>
      </c>
      <c r="M23" s="32">
        <v>500000</v>
      </c>
      <c r="N23" s="180"/>
      <c r="O23" s="181"/>
    </row>
    <row r="24" spans="1:15" ht="18" customHeight="1" x14ac:dyDescent="0.2">
      <c r="A24" s="190"/>
      <c r="B24" s="190"/>
      <c r="C24" s="177"/>
      <c r="D24" s="177"/>
      <c r="E24" s="177"/>
      <c r="F24" s="175"/>
      <c r="G24" s="176"/>
      <c r="H24" s="177"/>
      <c r="I24" s="175"/>
      <c r="J24" s="178"/>
      <c r="K24" s="179"/>
      <c r="L24" s="29">
        <v>4</v>
      </c>
      <c r="M24" s="32">
        <v>595000</v>
      </c>
      <c r="N24" s="180"/>
      <c r="O24" s="181"/>
    </row>
    <row r="25" spans="1:15" ht="18" customHeight="1" x14ac:dyDescent="0.2">
      <c r="A25" s="181"/>
      <c r="B25" s="181"/>
      <c r="C25" s="177" t="s">
        <v>97</v>
      </c>
      <c r="D25" s="177">
        <v>9</v>
      </c>
      <c r="E25" s="177">
        <v>1</v>
      </c>
      <c r="F25" s="175"/>
      <c r="G25" s="176">
        <v>1</v>
      </c>
      <c r="H25" s="177"/>
      <c r="I25" s="175"/>
      <c r="J25" s="178">
        <v>1.1000000000000001</v>
      </c>
      <c r="K25" s="179"/>
      <c r="L25" s="29">
        <v>5</v>
      </c>
      <c r="M25" s="32">
        <v>500000</v>
      </c>
      <c r="N25" s="180">
        <f>(G25*J25*L25*M25)+(G25*J25*L26*M26)</f>
        <v>9949500</v>
      </c>
      <c r="O25" s="181"/>
    </row>
    <row r="26" spans="1:15" ht="18" customHeight="1" x14ac:dyDescent="0.2">
      <c r="A26" s="181"/>
      <c r="B26" s="181"/>
      <c r="C26" s="177"/>
      <c r="D26" s="177"/>
      <c r="E26" s="177"/>
      <c r="F26" s="175"/>
      <c r="G26" s="176"/>
      <c r="H26" s="177"/>
      <c r="I26" s="175"/>
      <c r="J26" s="178"/>
      <c r="K26" s="179"/>
      <c r="L26" s="29">
        <v>11</v>
      </c>
      <c r="M26" s="32">
        <v>595000</v>
      </c>
      <c r="N26" s="180"/>
      <c r="O26" s="181"/>
    </row>
    <row r="27" spans="1:15" ht="18" customHeight="1" x14ac:dyDescent="0.2">
      <c r="A27" s="172"/>
      <c r="B27" s="172">
        <v>2024</v>
      </c>
      <c r="C27" s="186" t="s">
        <v>73</v>
      </c>
      <c r="D27" s="177">
        <v>42</v>
      </c>
      <c r="E27" s="177">
        <v>3</v>
      </c>
      <c r="F27" s="175">
        <v>1</v>
      </c>
      <c r="G27" s="176"/>
      <c r="H27" s="177"/>
      <c r="I27" s="182">
        <v>1.2</v>
      </c>
      <c r="J27" s="178"/>
      <c r="K27" s="179"/>
      <c r="L27" s="120">
        <v>6.01</v>
      </c>
      <c r="M27" s="32">
        <v>500000</v>
      </c>
      <c r="N27" s="180">
        <f>(F27*I27*L27*M27)+(F27*I27*L28*M28)+(G29*J29*L29*M29)+(G29*J29*L30*M30)+(G31*J31*L31*M31)+(G31*J31*L32*M32)</f>
        <v>40739000</v>
      </c>
      <c r="O27" s="27"/>
    </row>
    <row r="28" spans="1:15" ht="18" customHeight="1" x14ac:dyDescent="0.2">
      <c r="A28" s="173"/>
      <c r="B28" s="173"/>
      <c r="C28" s="187"/>
      <c r="D28" s="177"/>
      <c r="E28" s="177"/>
      <c r="F28" s="175"/>
      <c r="G28" s="176"/>
      <c r="H28" s="177"/>
      <c r="I28" s="175"/>
      <c r="J28" s="178"/>
      <c r="K28" s="179"/>
      <c r="L28" s="68">
        <v>14</v>
      </c>
      <c r="M28" s="32">
        <v>595000</v>
      </c>
      <c r="N28" s="180"/>
      <c r="O28" s="27"/>
    </row>
    <row r="29" spans="1:15" ht="18" customHeight="1" x14ac:dyDescent="0.2">
      <c r="A29" s="173"/>
      <c r="B29" s="173"/>
      <c r="C29" s="187"/>
      <c r="D29" s="185"/>
      <c r="E29" s="185"/>
      <c r="F29" s="175"/>
      <c r="G29" s="176">
        <v>1</v>
      </c>
      <c r="H29" s="177"/>
      <c r="I29" s="177"/>
      <c r="J29" s="178">
        <v>1.1000000000000001</v>
      </c>
      <c r="K29" s="179"/>
      <c r="L29" s="120">
        <v>10.01</v>
      </c>
      <c r="M29" s="32">
        <v>500000</v>
      </c>
      <c r="N29" s="189"/>
      <c r="O29" s="125"/>
    </row>
    <row r="30" spans="1:15" ht="18" customHeight="1" x14ac:dyDescent="0.2">
      <c r="A30" s="173"/>
      <c r="B30" s="173"/>
      <c r="C30" s="187"/>
      <c r="D30" s="185"/>
      <c r="E30" s="185"/>
      <c r="F30" s="175"/>
      <c r="G30" s="176"/>
      <c r="H30" s="177"/>
      <c r="I30" s="177"/>
      <c r="J30" s="178"/>
      <c r="K30" s="179"/>
      <c r="L30" s="68">
        <v>14</v>
      </c>
      <c r="M30" s="32">
        <v>595000</v>
      </c>
      <c r="N30" s="189"/>
      <c r="O30" s="125"/>
    </row>
    <row r="31" spans="1:15" ht="18" customHeight="1" x14ac:dyDescent="0.2">
      <c r="A31" s="173"/>
      <c r="B31" s="173"/>
      <c r="C31" s="187"/>
      <c r="D31" s="177"/>
      <c r="E31" s="177"/>
      <c r="F31" s="175"/>
      <c r="G31" s="176">
        <v>1</v>
      </c>
      <c r="H31" s="177"/>
      <c r="I31" s="177"/>
      <c r="J31" s="178">
        <v>1.1000000000000001</v>
      </c>
      <c r="K31" s="179"/>
      <c r="L31" s="120">
        <v>6.01</v>
      </c>
      <c r="M31" s="32">
        <v>500000</v>
      </c>
      <c r="N31" s="180"/>
      <c r="O31" s="27"/>
    </row>
    <row r="32" spans="1:15" ht="18" customHeight="1" x14ac:dyDescent="0.2">
      <c r="A32" s="174"/>
      <c r="B32" s="173"/>
      <c r="C32" s="188"/>
      <c r="D32" s="177"/>
      <c r="E32" s="177"/>
      <c r="F32" s="175"/>
      <c r="G32" s="176"/>
      <c r="H32" s="177"/>
      <c r="I32" s="177"/>
      <c r="J32" s="178"/>
      <c r="K32" s="179"/>
      <c r="L32" s="68">
        <v>14</v>
      </c>
      <c r="M32" s="32">
        <v>595000</v>
      </c>
      <c r="N32" s="180"/>
      <c r="O32" s="27"/>
    </row>
    <row r="33" spans="1:17" ht="18" customHeight="1" x14ac:dyDescent="0.2">
      <c r="A33" s="177" t="s">
        <v>37</v>
      </c>
      <c r="B33" s="177"/>
      <c r="C33" s="177"/>
      <c r="D33" s="29">
        <f>SUM(D9:D32)</f>
        <v>346</v>
      </c>
      <c r="E33" s="29">
        <f>SUM(E5:E32)</f>
        <v>34</v>
      </c>
      <c r="F33" s="29">
        <f>SUM(F5:F32)</f>
        <v>23</v>
      </c>
      <c r="G33" s="29">
        <f>SUM(G5:G32)</f>
        <v>11</v>
      </c>
      <c r="H33" s="29">
        <f>SUM(H9:H32)</f>
        <v>0</v>
      </c>
      <c r="I33" s="29"/>
      <c r="J33" s="29"/>
      <c r="K33" s="29"/>
      <c r="L33" s="29"/>
      <c r="M33" s="29"/>
      <c r="N33" s="33">
        <f>SUM(N5:N32)</f>
        <v>342884000</v>
      </c>
      <c r="O33" s="35"/>
    </row>
    <row r="34" spans="1:17" x14ac:dyDescent="0.2">
      <c r="P34" s="3"/>
    </row>
    <row r="35" spans="1:17" s="4" customFormat="1" ht="15.75" x14ac:dyDescent="0.25">
      <c r="B35" s="4" t="s">
        <v>26</v>
      </c>
      <c r="C35" s="5">
        <f>COUNTA(C5:C32)</f>
        <v>13</v>
      </c>
      <c r="P35" s="2"/>
      <c r="Q35" s="2"/>
    </row>
  </sheetData>
  <mergeCells count="118">
    <mergeCell ref="A1:O1"/>
    <mergeCell ref="A2:A3"/>
    <mergeCell ref="C2:C3"/>
    <mergeCell ref="D2:D3"/>
    <mergeCell ref="E2:E3"/>
    <mergeCell ref="F2:H2"/>
    <mergeCell ref="B2:B3"/>
    <mergeCell ref="H27:H28"/>
    <mergeCell ref="C25:C26"/>
    <mergeCell ref="D25:D26"/>
    <mergeCell ref="E25:E26"/>
    <mergeCell ref="G25:G26"/>
    <mergeCell ref="F25:F26"/>
    <mergeCell ref="G27:G28"/>
    <mergeCell ref="H25:H26"/>
    <mergeCell ref="I25:I26"/>
    <mergeCell ref="I27:I28"/>
    <mergeCell ref="J27:J28"/>
    <mergeCell ref="C15:C16"/>
    <mergeCell ref="D15:D16"/>
    <mergeCell ref="O25:O26"/>
    <mergeCell ref="O15:O16"/>
    <mergeCell ref="K25:K26"/>
    <mergeCell ref="F27:F28"/>
    <mergeCell ref="A15:A26"/>
    <mergeCell ref="B15:B26"/>
    <mergeCell ref="O2:O3"/>
    <mergeCell ref="F4:H4"/>
    <mergeCell ref="I4:K4"/>
    <mergeCell ref="I2:K2"/>
    <mergeCell ref="L2:M2"/>
    <mergeCell ref="N2:N3"/>
    <mergeCell ref="A33:C33"/>
    <mergeCell ref="J25:J26"/>
    <mergeCell ref="N25:N26"/>
    <mergeCell ref="K27:K28"/>
    <mergeCell ref="E15:E16"/>
    <mergeCell ref="F15:F16"/>
    <mergeCell ref="G15:G16"/>
    <mergeCell ref="N15:N16"/>
    <mergeCell ref="H15:H16"/>
    <mergeCell ref="I15:I16"/>
    <mergeCell ref="J15:J16"/>
    <mergeCell ref="K15:K16"/>
    <mergeCell ref="A10:A14"/>
    <mergeCell ref="B10:B14"/>
    <mergeCell ref="K31:K32"/>
    <mergeCell ref="D27:D32"/>
    <mergeCell ref="E27:E32"/>
    <mergeCell ref="C27:C32"/>
    <mergeCell ref="G31:G32"/>
    <mergeCell ref="J31:J32"/>
    <mergeCell ref="N27:N32"/>
    <mergeCell ref="I31:I32"/>
    <mergeCell ref="H31:H32"/>
    <mergeCell ref="F31:F32"/>
    <mergeCell ref="N11:N12"/>
    <mergeCell ref="O11:O12"/>
    <mergeCell ref="B5:B9"/>
    <mergeCell ref="A5:A9"/>
    <mergeCell ref="C11:C12"/>
    <mergeCell ref="D11:D12"/>
    <mergeCell ref="E11:E12"/>
    <mergeCell ref="N5:N6"/>
    <mergeCell ref="N7:N8"/>
    <mergeCell ref="D5:D6"/>
    <mergeCell ref="E5:E6"/>
    <mergeCell ref="C5:C6"/>
    <mergeCell ref="C7:C8"/>
    <mergeCell ref="D7:D8"/>
    <mergeCell ref="E7:E8"/>
    <mergeCell ref="K21:K22"/>
    <mergeCell ref="N19:N20"/>
    <mergeCell ref="O19:O20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N17:N18"/>
    <mergeCell ref="O17:O18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A27:A32"/>
    <mergeCell ref="F29:F30"/>
    <mergeCell ref="G29:G30"/>
    <mergeCell ref="H29:H30"/>
    <mergeCell ref="I29:I30"/>
    <mergeCell ref="J29:J30"/>
    <mergeCell ref="K29:K30"/>
    <mergeCell ref="N21:N24"/>
    <mergeCell ref="O21:O24"/>
    <mergeCell ref="F23:F24"/>
    <mergeCell ref="G23:G24"/>
    <mergeCell ref="H23:H24"/>
    <mergeCell ref="I23:I24"/>
    <mergeCell ref="J23:J24"/>
    <mergeCell ref="K23:K24"/>
    <mergeCell ref="B27:B32"/>
    <mergeCell ref="C21:C24"/>
    <mergeCell ref="D21:D24"/>
    <mergeCell ref="E21:E24"/>
    <mergeCell ref="F21:F22"/>
    <mergeCell ref="G21:G22"/>
    <mergeCell ref="H21:H22"/>
    <mergeCell ref="I21:I22"/>
    <mergeCell ref="J21:J22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5"/>
  <sheetViews>
    <sheetView workbookViewId="0">
      <selection activeCell="N2" sqref="N2:N3"/>
    </sheetView>
  </sheetViews>
  <sheetFormatPr defaultRowHeight="15" x14ac:dyDescent="0.2"/>
  <cols>
    <col min="1" max="1" width="6.28515625" style="36" customWidth="1"/>
    <col min="2" max="2" width="7.42578125" style="1" customWidth="1"/>
    <col min="3" max="3" width="16.85546875" style="1" customWidth="1"/>
    <col min="4" max="5" width="9.140625" style="1"/>
    <col min="6" max="8" width="6.7109375" style="1" customWidth="1"/>
    <col min="9" max="9" width="6.85546875" style="1" customWidth="1"/>
    <col min="10" max="10" width="7.140625" style="1" customWidth="1"/>
    <col min="11" max="11" width="6.7109375" style="1" customWidth="1"/>
    <col min="12" max="12" width="7.85546875" style="1" customWidth="1"/>
    <col min="13" max="13" width="15.42578125" style="1" customWidth="1"/>
    <col min="14" max="14" width="13.85546875" style="1" bestFit="1" customWidth="1"/>
    <col min="15" max="15" width="8.28515625" style="1" customWidth="1"/>
    <col min="16" max="16" width="11.28515625" style="2" customWidth="1"/>
    <col min="17" max="17" width="18.28515625" style="2" customWidth="1"/>
    <col min="18" max="18" width="9.140625" style="1"/>
    <col min="19" max="19" width="12.85546875" style="1" bestFit="1" customWidth="1"/>
    <col min="20" max="256" width="9.140625" style="1"/>
    <col min="257" max="257" width="6.28515625" style="1" customWidth="1"/>
    <col min="258" max="258" width="7.42578125" style="1" customWidth="1"/>
    <col min="259" max="259" width="13.140625" style="1" customWidth="1"/>
    <col min="260" max="261" width="9.140625" style="1"/>
    <col min="262" max="264" width="6.7109375" style="1" customWidth="1"/>
    <col min="265" max="265" width="6.85546875" style="1" customWidth="1"/>
    <col min="266" max="266" width="7.140625" style="1" customWidth="1"/>
    <col min="267" max="267" width="6.7109375" style="1" customWidth="1"/>
    <col min="268" max="268" width="7.85546875" style="1" customWidth="1"/>
    <col min="269" max="269" width="12.28515625" style="1" customWidth="1"/>
    <col min="270" max="270" width="12.5703125" style="1" customWidth="1"/>
    <col min="271" max="271" width="8.28515625" style="1" customWidth="1"/>
    <col min="272" max="272" width="11.28515625" style="1" customWidth="1"/>
    <col min="273" max="273" width="18.28515625" style="1" customWidth="1"/>
    <col min="274" max="274" width="9.140625" style="1"/>
    <col min="275" max="275" width="12.85546875" style="1" bestFit="1" customWidth="1"/>
    <col min="276" max="512" width="9.140625" style="1"/>
    <col min="513" max="513" width="6.28515625" style="1" customWidth="1"/>
    <col min="514" max="514" width="7.42578125" style="1" customWidth="1"/>
    <col min="515" max="515" width="13.140625" style="1" customWidth="1"/>
    <col min="516" max="517" width="9.140625" style="1"/>
    <col min="518" max="520" width="6.7109375" style="1" customWidth="1"/>
    <col min="521" max="521" width="6.85546875" style="1" customWidth="1"/>
    <col min="522" max="522" width="7.140625" style="1" customWidth="1"/>
    <col min="523" max="523" width="6.7109375" style="1" customWidth="1"/>
    <col min="524" max="524" width="7.85546875" style="1" customWidth="1"/>
    <col min="525" max="525" width="12.28515625" style="1" customWidth="1"/>
    <col min="526" max="526" width="12.5703125" style="1" customWidth="1"/>
    <col min="527" max="527" width="8.28515625" style="1" customWidth="1"/>
    <col min="528" max="528" width="11.28515625" style="1" customWidth="1"/>
    <col min="529" max="529" width="18.28515625" style="1" customWidth="1"/>
    <col min="530" max="530" width="9.140625" style="1"/>
    <col min="531" max="531" width="12.85546875" style="1" bestFit="1" customWidth="1"/>
    <col min="532" max="768" width="9.140625" style="1"/>
    <col min="769" max="769" width="6.28515625" style="1" customWidth="1"/>
    <col min="770" max="770" width="7.42578125" style="1" customWidth="1"/>
    <col min="771" max="771" width="13.140625" style="1" customWidth="1"/>
    <col min="772" max="773" width="9.140625" style="1"/>
    <col min="774" max="776" width="6.7109375" style="1" customWidth="1"/>
    <col min="777" max="777" width="6.85546875" style="1" customWidth="1"/>
    <col min="778" max="778" width="7.140625" style="1" customWidth="1"/>
    <col min="779" max="779" width="6.7109375" style="1" customWidth="1"/>
    <col min="780" max="780" width="7.85546875" style="1" customWidth="1"/>
    <col min="781" max="781" width="12.28515625" style="1" customWidth="1"/>
    <col min="782" max="782" width="12.5703125" style="1" customWidth="1"/>
    <col min="783" max="783" width="8.28515625" style="1" customWidth="1"/>
    <col min="784" max="784" width="11.28515625" style="1" customWidth="1"/>
    <col min="785" max="785" width="18.28515625" style="1" customWidth="1"/>
    <col min="786" max="786" width="9.140625" style="1"/>
    <col min="787" max="787" width="12.85546875" style="1" bestFit="1" customWidth="1"/>
    <col min="788" max="1024" width="9.140625" style="1"/>
    <col min="1025" max="1025" width="6.28515625" style="1" customWidth="1"/>
    <col min="1026" max="1026" width="7.42578125" style="1" customWidth="1"/>
    <col min="1027" max="1027" width="13.140625" style="1" customWidth="1"/>
    <col min="1028" max="1029" width="9.140625" style="1"/>
    <col min="1030" max="1032" width="6.7109375" style="1" customWidth="1"/>
    <col min="1033" max="1033" width="6.85546875" style="1" customWidth="1"/>
    <col min="1034" max="1034" width="7.140625" style="1" customWidth="1"/>
    <col min="1035" max="1035" width="6.7109375" style="1" customWidth="1"/>
    <col min="1036" max="1036" width="7.85546875" style="1" customWidth="1"/>
    <col min="1037" max="1037" width="12.28515625" style="1" customWidth="1"/>
    <col min="1038" max="1038" width="12.5703125" style="1" customWidth="1"/>
    <col min="1039" max="1039" width="8.28515625" style="1" customWidth="1"/>
    <col min="1040" max="1040" width="11.28515625" style="1" customWidth="1"/>
    <col min="1041" max="1041" width="18.28515625" style="1" customWidth="1"/>
    <col min="1042" max="1042" width="9.140625" style="1"/>
    <col min="1043" max="1043" width="12.85546875" style="1" bestFit="1" customWidth="1"/>
    <col min="1044" max="1280" width="9.140625" style="1"/>
    <col min="1281" max="1281" width="6.28515625" style="1" customWidth="1"/>
    <col min="1282" max="1282" width="7.42578125" style="1" customWidth="1"/>
    <col min="1283" max="1283" width="13.140625" style="1" customWidth="1"/>
    <col min="1284" max="1285" width="9.140625" style="1"/>
    <col min="1286" max="1288" width="6.7109375" style="1" customWidth="1"/>
    <col min="1289" max="1289" width="6.85546875" style="1" customWidth="1"/>
    <col min="1290" max="1290" width="7.140625" style="1" customWidth="1"/>
    <col min="1291" max="1291" width="6.7109375" style="1" customWidth="1"/>
    <col min="1292" max="1292" width="7.85546875" style="1" customWidth="1"/>
    <col min="1293" max="1293" width="12.28515625" style="1" customWidth="1"/>
    <col min="1294" max="1294" width="12.5703125" style="1" customWidth="1"/>
    <col min="1295" max="1295" width="8.28515625" style="1" customWidth="1"/>
    <col min="1296" max="1296" width="11.28515625" style="1" customWidth="1"/>
    <col min="1297" max="1297" width="18.28515625" style="1" customWidth="1"/>
    <col min="1298" max="1298" width="9.140625" style="1"/>
    <col min="1299" max="1299" width="12.85546875" style="1" bestFit="1" customWidth="1"/>
    <col min="1300" max="1536" width="9.140625" style="1"/>
    <col min="1537" max="1537" width="6.28515625" style="1" customWidth="1"/>
    <col min="1538" max="1538" width="7.42578125" style="1" customWidth="1"/>
    <col min="1539" max="1539" width="13.140625" style="1" customWidth="1"/>
    <col min="1540" max="1541" width="9.140625" style="1"/>
    <col min="1542" max="1544" width="6.7109375" style="1" customWidth="1"/>
    <col min="1545" max="1545" width="6.85546875" style="1" customWidth="1"/>
    <col min="1546" max="1546" width="7.140625" style="1" customWidth="1"/>
    <col min="1547" max="1547" width="6.7109375" style="1" customWidth="1"/>
    <col min="1548" max="1548" width="7.85546875" style="1" customWidth="1"/>
    <col min="1549" max="1549" width="12.28515625" style="1" customWidth="1"/>
    <col min="1550" max="1550" width="12.5703125" style="1" customWidth="1"/>
    <col min="1551" max="1551" width="8.28515625" style="1" customWidth="1"/>
    <col min="1552" max="1552" width="11.28515625" style="1" customWidth="1"/>
    <col min="1553" max="1553" width="18.28515625" style="1" customWidth="1"/>
    <col min="1554" max="1554" width="9.140625" style="1"/>
    <col min="1555" max="1555" width="12.85546875" style="1" bestFit="1" customWidth="1"/>
    <col min="1556" max="1792" width="9.140625" style="1"/>
    <col min="1793" max="1793" width="6.28515625" style="1" customWidth="1"/>
    <col min="1794" max="1794" width="7.42578125" style="1" customWidth="1"/>
    <col min="1795" max="1795" width="13.140625" style="1" customWidth="1"/>
    <col min="1796" max="1797" width="9.140625" style="1"/>
    <col min="1798" max="1800" width="6.7109375" style="1" customWidth="1"/>
    <col min="1801" max="1801" width="6.85546875" style="1" customWidth="1"/>
    <col min="1802" max="1802" width="7.140625" style="1" customWidth="1"/>
    <col min="1803" max="1803" width="6.7109375" style="1" customWidth="1"/>
    <col min="1804" max="1804" width="7.85546875" style="1" customWidth="1"/>
    <col min="1805" max="1805" width="12.28515625" style="1" customWidth="1"/>
    <col min="1806" max="1806" width="12.5703125" style="1" customWidth="1"/>
    <col min="1807" max="1807" width="8.28515625" style="1" customWidth="1"/>
    <col min="1808" max="1808" width="11.28515625" style="1" customWidth="1"/>
    <col min="1809" max="1809" width="18.28515625" style="1" customWidth="1"/>
    <col min="1810" max="1810" width="9.140625" style="1"/>
    <col min="1811" max="1811" width="12.85546875" style="1" bestFit="1" customWidth="1"/>
    <col min="1812" max="2048" width="9.140625" style="1"/>
    <col min="2049" max="2049" width="6.28515625" style="1" customWidth="1"/>
    <col min="2050" max="2050" width="7.42578125" style="1" customWidth="1"/>
    <col min="2051" max="2051" width="13.140625" style="1" customWidth="1"/>
    <col min="2052" max="2053" width="9.140625" style="1"/>
    <col min="2054" max="2056" width="6.7109375" style="1" customWidth="1"/>
    <col min="2057" max="2057" width="6.85546875" style="1" customWidth="1"/>
    <col min="2058" max="2058" width="7.140625" style="1" customWidth="1"/>
    <col min="2059" max="2059" width="6.7109375" style="1" customWidth="1"/>
    <col min="2060" max="2060" width="7.85546875" style="1" customWidth="1"/>
    <col min="2061" max="2061" width="12.28515625" style="1" customWidth="1"/>
    <col min="2062" max="2062" width="12.5703125" style="1" customWidth="1"/>
    <col min="2063" max="2063" width="8.28515625" style="1" customWidth="1"/>
    <col min="2064" max="2064" width="11.28515625" style="1" customWidth="1"/>
    <col min="2065" max="2065" width="18.28515625" style="1" customWidth="1"/>
    <col min="2066" max="2066" width="9.140625" style="1"/>
    <col min="2067" max="2067" width="12.85546875" style="1" bestFit="1" customWidth="1"/>
    <col min="2068" max="2304" width="9.140625" style="1"/>
    <col min="2305" max="2305" width="6.28515625" style="1" customWidth="1"/>
    <col min="2306" max="2306" width="7.42578125" style="1" customWidth="1"/>
    <col min="2307" max="2307" width="13.140625" style="1" customWidth="1"/>
    <col min="2308" max="2309" width="9.140625" style="1"/>
    <col min="2310" max="2312" width="6.7109375" style="1" customWidth="1"/>
    <col min="2313" max="2313" width="6.85546875" style="1" customWidth="1"/>
    <col min="2314" max="2314" width="7.140625" style="1" customWidth="1"/>
    <col min="2315" max="2315" width="6.7109375" style="1" customWidth="1"/>
    <col min="2316" max="2316" width="7.85546875" style="1" customWidth="1"/>
    <col min="2317" max="2317" width="12.28515625" style="1" customWidth="1"/>
    <col min="2318" max="2318" width="12.5703125" style="1" customWidth="1"/>
    <col min="2319" max="2319" width="8.28515625" style="1" customWidth="1"/>
    <col min="2320" max="2320" width="11.28515625" style="1" customWidth="1"/>
    <col min="2321" max="2321" width="18.28515625" style="1" customWidth="1"/>
    <col min="2322" max="2322" width="9.140625" style="1"/>
    <col min="2323" max="2323" width="12.85546875" style="1" bestFit="1" customWidth="1"/>
    <col min="2324" max="2560" width="9.140625" style="1"/>
    <col min="2561" max="2561" width="6.28515625" style="1" customWidth="1"/>
    <col min="2562" max="2562" width="7.42578125" style="1" customWidth="1"/>
    <col min="2563" max="2563" width="13.140625" style="1" customWidth="1"/>
    <col min="2564" max="2565" width="9.140625" style="1"/>
    <col min="2566" max="2568" width="6.7109375" style="1" customWidth="1"/>
    <col min="2569" max="2569" width="6.85546875" style="1" customWidth="1"/>
    <col min="2570" max="2570" width="7.140625" style="1" customWidth="1"/>
    <col min="2571" max="2571" width="6.7109375" style="1" customWidth="1"/>
    <col min="2572" max="2572" width="7.85546875" style="1" customWidth="1"/>
    <col min="2573" max="2573" width="12.28515625" style="1" customWidth="1"/>
    <col min="2574" max="2574" width="12.5703125" style="1" customWidth="1"/>
    <col min="2575" max="2575" width="8.28515625" style="1" customWidth="1"/>
    <col min="2576" max="2576" width="11.28515625" style="1" customWidth="1"/>
    <col min="2577" max="2577" width="18.28515625" style="1" customWidth="1"/>
    <col min="2578" max="2578" width="9.140625" style="1"/>
    <col min="2579" max="2579" width="12.85546875" style="1" bestFit="1" customWidth="1"/>
    <col min="2580" max="2816" width="9.140625" style="1"/>
    <col min="2817" max="2817" width="6.28515625" style="1" customWidth="1"/>
    <col min="2818" max="2818" width="7.42578125" style="1" customWidth="1"/>
    <col min="2819" max="2819" width="13.140625" style="1" customWidth="1"/>
    <col min="2820" max="2821" width="9.140625" style="1"/>
    <col min="2822" max="2824" width="6.7109375" style="1" customWidth="1"/>
    <col min="2825" max="2825" width="6.85546875" style="1" customWidth="1"/>
    <col min="2826" max="2826" width="7.140625" style="1" customWidth="1"/>
    <col min="2827" max="2827" width="6.7109375" style="1" customWidth="1"/>
    <col min="2828" max="2828" width="7.85546875" style="1" customWidth="1"/>
    <col min="2829" max="2829" width="12.28515625" style="1" customWidth="1"/>
    <col min="2830" max="2830" width="12.5703125" style="1" customWidth="1"/>
    <col min="2831" max="2831" width="8.28515625" style="1" customWidth="1"/>
    <col min="2832" max="2832" width="11.28515625" style="1" customWidth="1"/>
    <col min="2833" max="2833" width="18.28515625" style="1" customWidth="1"/>
    <col min="2834" max="2834" width="9.140625" style="1"/>
    <col min="2835" max="2835" width="12.85546875" style="1" bestFit="1" customWidth="1"/>
    <col min="2836" max="3072" width="9.140625" style="1"/>
    <col min="3073" max="3073" width="6.28515625" style="1" customWidth="1"/>
    <col min="3074" max="3074" width="7.42578125" style="1" customWidth="1"/>
    <col min="3075" max="3075" width="13.140625" style="1" customWidth="1"/>
    <col min="3076" max="3077" width="9.140625" style="1"/>
    <col min="3078" max="3080" width="6.7109375" style="1" customWidth="1"/>
    <col min="3081" max="3081" width="6.85546875" style="1" customWidth="1"/>
    <col min="3082" max="3082" width="7.140625" style="1" customWidth="1"/>
    <col min="3083" max="3083" width="6.7109375" style="1" customWidth="1"/>
    <col min="3084" max="3084" width="7.85546875" style="1" customWidth="1"/>
    <col min="3085" max="3085" width="12.28515625" style="1" customWidth="1"/>
    <col min="3086" max="3086" width="12.5703125" style="1" customWidth="1"/>
    <col min="3087" max="3087" width="8.28515625" style="1" customWidth="1"/>
    <col min="3088" max="3088" width="11.28515625" style="1" customWidth="1"/>
    <col min="3089" max="3089" width="18.28515625" style="1" customWidth="1"/>
    <col min="3090" max="3090" width="9.140625" style="1"/>
    <col min="3091" max="3091" width="12.85546875" style="1" bestFit="1" customWidth="1"/>
    <col min="3092" max="3328" width="9.140625" style="1"/>
    <col min="3329" max="3329" width="6.28515625" style="1" customWidth="1"/>
    <col min="3330" max="3330" width="7.42578125" style="1" customWidth="1"/>
    <col min="3331" max="3331" width="13.140625" style="1" customWidth="1"/>
    <col min="3332" max="3333" width="9.140625" style="1"/>
    <col min="3334" max="3336" width="6.7109375" style="1" customWidth="1"/>
    <col min="3337" max="3337" width="6.85546875" style="1" customWidth="1"/>
    <col min="3338" max="3338" width="7.140625" style="1" customWidth="1"/>
    <col min="3339" max="3339" width="6.7109375" style="1" customWidth="1"/>
    <col min="3340" max="3340" width="7.85546875" style="1" customWidth="1"/>
    <col min="3341" max="3341" width="12.28515625" style="1" customWidth="1"/>
    <col min="3342" max="3342" width="12.5703125" style="1" customWidth="1"/>
    <col min="3343" max="3343" width="8.28515625" style="1" customWidth="1"/>
    <col min="3344" max="3344" width="11.28515625" style="1" customWidth="1"/>
    <col min="3345" max="3345" width="18.28515625" style="1" customWidth="1"/>
    <col min="3346" max="3346" width="9.140625" style="1"/>
    <col min="3347" max="3347" width="12.85546875" style="1" bestFit="1" customWidth="1"/>
    <col min="3348" max="3584" width="9.140625" style="1"/>
    <col min="3585" max="3585" width="6.28515625" style="1" customWidth="1"/>
    <col min="3586" max="3586" width="7.42578125" style="1" customWidth="1"/>
    <col min="3587" max="3587" width="13.140625" style="1" customWidth="1"/>
    <col min="3588" max="3589" width="9.140625" style="1"/>
    <col min="3590" max="3592" width="6.7109375" style="1" customWidth="1"/>
    <col min="3593" max="3593" width="6.85546875" style="1" customWidth="1"/>
    <col min="3594" max="3594" width="7.140625" style="1" customWidth="1"/>
    <col min="3595" max="3595" width="6.7109375" style="1" customWidth="1"/>
    <col min="3596" max="3596" width="7.85546875" style="1" customWidth="1"/>
    <col min="3597" max="3597" width="12.28515625" style="1" customWidth="1"/>
    <col min="3598" max="3598" width="12.5703125" style="1" customWidth="1"/>
    <col min="3599" max="3599" width="8.28515625" style="1" customWidth="1"/>
    <col min="3600" max="3600" width="11.28515625" style="1" customWidth="1"/>
    <col min="3601" max="3601" width="18.28515625" style="1" customWidth="1"/>
    <col min="3602" max="3602" width="9.140625" style="1"/>
    <col min="3603" max="3603" width="12.85546875" style="1" bestFit="1" customWidth="1"/>
    <col min="3604" max="3840" width="9.140625" style="1"/>
    <col min="3841" max="3841" width="6.28515625" style="1" customWidth="1"/>
    <col min="3842" max="3842" width="7.42578125" style="1" customWidth="1"/>
    <col min="3843" max="3843" width="13.140625" style="1" customWidth="1"/>
    <col min="3844" max="3845" width="9.140625" style="1"/>
    <col min="3846" max="3848" width="6.7109375" style="1" customWidth="1"/>
    <col min="3849" max="3849" width="6.85546875" style="1" customWidth="1"/>
    <col min="3850" max="3850" width="7.140625" style="1" customWidth="1"/>
    <col min="3851" max="3851" width="6.7109375" style="1" customWidth="1"/>
    <col min="3852" max="3852" width="7.85546875" style="1" customWidth="1"/>
    <col min="3853" max="3853" width="12.28515625" style="1" customWidth="1"/>
    <col min="3854" max="3854" width="12.5703125" style="1" customWidth="1"/>
    <col min="3855" max="3855" width="8.28515625" style="1" customWidth="1"/>
    <col min="3856" max="3856" width="11.28515625" style="1" customWidth="1"/>
    <col min="3857" max="3857" width="18.28515625" style="1" customWidth="1"/>
    <col min="3858" max="3858" width="9.140625" style="1"/>
    <col min="3859" max="3859" width="12.85546875" style="1" bestFit="1" customWidth="1"/>
    <col min="3860" max="4096" width="9.140625" style="1"/>
    <col min="4097" max="4097" width="6.28515625" style="1" customWidth="1"/>
    <col min="4098" max="4098" width="7.42578125" style="1" customWidth="1"/>
    <col min="4099" max="4099" width="13.140625" style="1" customWidth="1"/>
    <col min="4100" max="4101" width="9.140625" style="1"/>
    <col min="4102" max="4104" width="6.7109375" style="1" customWidth="1"/>
    <col min="4105" max="4105" width="6.85546875" style="1" customWidth="1"/>
    <col min="4106" max="4106" width="7.140625" style="1" customWidth="1"/>
    <col min="4107" max="4107" width="6.7109375" style="1" customWidth="1"/>
    <col min="4108" max="4108" width="7.85546875" style="1" customWidth="1"/>
    <col min="4109" max="4109" width="12.28515625" style="1" customWidth="1"/>
    <col min="4110" max="4110" width="12.5703125" style="1" customWidth="1"/>
    <col min="4111" max="4111" width="8.28515625" style="1" customWidth="1"/>
    <col min="4112" max="4112" width="11.28515625" style="1" customWidth="1"/>
    <col min="4113" max="4113" width="18.28515625" style="1" customWidth="1"/>
    <col min="4114" max="4114" width="9.140625" style="1"/>
    <col min="4115" max="4115" width="12.85546875" style="1" bestFit="1" customWidth="1"/>
    <col min="4116" max="4352" width="9.140625" style="1"/>
    <col min="4353" max="4353" width="6.28515625" style="1" customWidth="1"/>
    <col min="4354" max="4354" width="7.42578125" style="1" customWidth="1"/>
    <col min="4355" max="4355" width="13.140625" style="1" customWidth="1"/>
    <col min="4356" max="4357" width="9.140625" style="1"/>
    <col min="4358" max="4360" width="6.7109375" style="1" customWidth="1"/>
    <col min="4361" max="4361" width="6.85546875" style="1" customWidth="1"/>
    <col min="4362" max="4362" width="7.140625" style="1" customWidth="1"/>
    <col min="4363" max="4363" width="6.7109375" style="1" customWidth="1"/>
    <col min="4364" max="4364" width="7.85546875" style="1" customWidth="1"/>
    <col min="4365" max="4365" width="12.28515625" style="1" customWidth="1"/>
    <col min="4366" max="4366" width="12.5703125" style="1" customWidth="1"/>
    <col min="4367" max="4367" width="8.28515625" style="1" customWidth="1"/>
    <col min="4368" max="4368" width="11.28515625" style="1" customWidth="1"/>
    <col min="4369" max="4369" width="18.28515625" style="1" customWidth="1"/>
    <col min="4370" max="4370" width="9.140625" style="1"/>
    <col min="4371" max="4371" width="12.85546875" style="1" bestFit="1" customWidth="1"/>
    <col min="4372" max="4608" width="9.140625" style="1"/>
    <col min="4609" max="4609" width="6.28515625" style="1" customWidth="1"/>
    <col min="4610" max="4610" width="7.42578125" style="1" customWidth="1"/>
    <col min="4611" max="4611" width="13.140625" style="1" customWidth="1"/>
    <col min="4612" max="4613" width="9.140625" style="1"/>
    <col min="4614" max="4616" width="6.7109375" style="1" customWidth="1"/>
    <col min="4617" max="4617" width="6.85546875" style="1" customWidth="1"/>
    <col min="4618" max="4618" width="7.140625" style="1" customWidth="1"/>
    <col min="4619" max="4619" width="6.7109375" style="1" customWidth="1"/>
    <col min="4620" max="4620" width="7.85546875" style="1" customWidth="1"/>
    <col min="4621" max="4621" width="12.28515625" style="1" customWidth="1"/>
    <col min="4622" max="4622" width="12.5703125" style="1" customWidth="1"/>
    <col min="4623" max="4623" width="8.28515625" style="1" customWidth="1"/>
    <col min="4624" max="4624" width="11.28515625" style="1" customWidth="1"/>
    <col min="4625" max="4625" width="18.28515625" style="1" customWidth="1"/>
    <col min="4626" max="4626" width="9.140625" style="1"/>
    <col min="4627" max="4627" width="12.85546875" style="1" bestFit="1" customWidth="1"/>
    <col min="4628" max="4864" width="9.140625" style="1"/>
    <col min="4865" max="4865" width="6.28515625" style="1" customWidth="1"/>
    <col min="4866" max="4866" width="7.42578125" style="1" customWidth="1"/>
    <col min="4867" max="4867" width="13.140625" style="1" customWidth="1"/>
    <col min="4868" max="4869" width="9.140625" style="1"/>
    <col min="4870" max="4872" width="6.7109375" style="1" customWidth="1"/>
    <col min="4873" max="4873" width="6.85546875" style="1" customWidth="1"/>
    <col min="4874" max="4874" width="7.140625" style="1" customWidth="1"/>
    <col min="4875" max="4875" width="6.7109375" style="1" customWidth="1"/>
    <col min="4876" max="4876" width="7.85546875" style="1" customWidth="1"/>
    <col min="4877" max="4877" width="12.28515625" style="1" customWidth="1"/>
    <col min="4878" max="4878" width="12.5703125" style="1" customWidth="1"/>
    <col min="4879" max="4879" width="8.28515625" style="1" customWidth="1"/>
    <col min="4880" max="4880" width="11.28515625" style="1" customWidth="1"/>
    <col min="4881" max="4881" width="18.28515625" style="1" customWidth="1"/>
    <col min="4882" max="4882" width="9.140625" style="1"/>
    <col min="4883" max="4883" width="12.85546875" style="1" bestFit="1" customWidth="1"/>
    <col min="4884" max="5120" width="9.140625" style="1"/>
    <col min="5121" max="5121" width="6.28515625" style="1" customWidth="1"/>
    <col min="5122" max="5122" width="7.42578125" style="1" customWidth="1"/>
    <col min="5123" max="5123" width="13.140625" style="1" customWidth="1"/>
    <col min="5124" max="5125" width="9.140625" style="1"/>
    <col min="5126" max="5128" width="6.7109375" style="1" customWidth="1"/>
    <col min="5129" max="5129" width="6.85546875" style="1" customWidth="1"/>
    <col min="5130" max="5130" width="7.140625" style="1" customWidth="1"/>
    <col min="5131" max="5131" width="6.7109375" style="1" customWidth="1"/>
    <col min="5132" max="5132" width="7.85546875" style="1" customWidth="1"/>
    <col min="5133" max="5133" width="12.28515625" style="1" customWidth="1"/>
    <col min="5134" max="5134" width="12.5703125" style="1" customWidth="1"/>
    <col min="5135" max="5135" width="8.28515625" style="1" customWidth="1"/>
    <col min="5136" max="5136" width="11.28515625" style="1" customWidth="1"/>
    <col min="5137" max="5137" width="18.28515625" style="1" customWidth="1"/>
    <col min="5138" max="5138" width="9.140625" style="1"/>
    <col min="5139" max="5139" width="12.85546875" style="1" bestFit="1" customWidth="1"/>
    <col min="5140" max="5376" width="9.140625" style="1"/>
    <col min="5377" max="5377" width="6.28515625" style="1" customWidth="1"/>
    <col min="5378" max="5378" width="7.42578125" style="1" customWidth="1"/>
    <col min="5379" max="5379" width="13.140625" style="1" customWidth="1"/>
    <col min="5380" max="5381" width="9.140625" style="1"/>
    <col min="5382" max="5384" width="6.7109375" style="1" customWidth="1"/>
    <col min="5385" max="5385" width="6.85546875" style="1" customWidth="1"/>
    <col min="5386" max="5386" width="7.140625" style="1" customWidth="1"/>
    <col min="5387" max="5387" width="6.7109375" style="1" customWidth="1"/>
    <col min="5388" max="5388" width="7.85546875" style="1" customWidth="1"/>
    <col min="5389" max="5389" width="12.28515625" style="1" customWidth="1"/>
    <col min="5390" max="5390" width="12.5703125" style="1" customWidth="1"/>
    <col min="5391" max="5391" width="8.28515625" style="1" customWidth="1"/>
    <col min="5392" max="5392" width="11.28515625" style="1" customWidth="1"/>
    <col min="5393" max="5393" width="18.28515625" style="1" customWidth="1"/>
    <col min="5394" max="5394" width="9.140625" style="1"/>
    <col min="5395" max="5395" width="12.85546875" style="1" bestFit="1" customWidth="1"/>
    <col min="5396" max="5632" width="9.140625" style="1"/>
    <col min="5633" max="5633" width="6.28515625" style="1" customWidth="1"/>
    <col min="5634" max="5634" width="7.42578125" style="1" customWidth="1"/>
    <col min="5635" max="5635" width="13.140625" style="1" customWidth="1"/>
    <col min="5636" max="5637" width="9.140625" style="1"/>
    <col min="5638" max="5640" width="6.7109375" style="1" customWidth="1"/>
    <col min="5641" max="5641" width="6.85546875" style="1" customWidth="1"/>
    <col min="5642" max="5642" width="7.140625" style="1" customWidth="1"/>
    <col min="5643" max="5643" width="6.7109375" style="1" customWidth="1"/>
    <col min="5644" max="5644" width="7.85546875" style="1" customWidth="1"/>
    <col min="5645" max="5645" width="12.28515625" style="1" customWidth="1"/>
    <col min="5646" max="5646" width="12.5703125" style="1" customWidth="1"/>
    <col min="5647" max="5647" width="8.28515625" style="1" customWidth="1"/>
    <col min="5648" max="5648" width="11.28515625" style="1" customWidth="1"/>
    <col min="5649" max="5649" width="18.28515625" style="1" customWidth="1"/>
    <col min="5650" max="5650" width="9.140625" style="1"/>
    <col min="5651" max="5651" width="12.85546875" style="1" bestFit="1" customWidth="1"/>
    <col min="5652" max="5888" width="9.140625" style="1"/>
    <col min="5889" max="5889" width="6.28515625" style="1" customWidth="1"/>
    <col min="5890" max="5890" width="7.42578125" style="1" customWidth="1"/>
    <col min="5891" max="5891" width="13.140625" style="1" customWidth="1"/>
    <col min="5892" max="5893" width="9.140625" style="1"/>
    <col min="5894" max="5896" width="6.7109375" style="1" customWidth="1"/>
    <col min="5897" max="5897" width="6.85546875" style="1" customWidth="1"/>
    <col min="5898" max="5898" width="7.140625" style="1" customWidth="1"/>
    <col min="5899" max="5899" width="6.7109375" style="1" customWidth="1"/>
    <col min="5900" max="5900" width="7.85546875" style="1" customWidth="1"/>
    <col min="5901" max="5901" width="12.28515625" style="1" customWidth="1"/>
    <col min="5902" max="5902" width="12.5703125" style="1" customWidth="1"/>
    <col min="5903" max="5903" width="8.28515625" style="1" customWidth="1"/>
    <col min="5904" max="5904" width="11.28515625" style="1" customWidth="1"/>
    <col min="5905" max="5905" width="18.28515625" style="1" customWidth="1"/>
    <col min="5906" max="5906" width="9.140625" style="1"/>
    <col min="5907" max="5907" width="12.85546875" style="1" bestFit="1" customWidth="1"/>
    <col min="5908" max="6144" width="9.140625" style="1"/>
    <col min="6145" max="6145" width="6.28515625" style="1" customWidth="1"/>
    <col min="6146" max="6146" width="7.42578125" style="1" customWidth="1"/>
    <col min="6147" max="6147" width="13.140625" style="1" customWidth="1"/>
    <col min="6148" max="6149" width="9.140625" style="1"/>
    <col min="6150" max="6152" width="6.7109375" style="1" customWidth="1"/>
    <col min="6153" max="6153" width="6.85546875" style="1" customWidth="1"/>
    <col min="6154" max="6154" width="7.140625" style="1" customWidth="1"/>
    <col min="6155" max="6155" width="6.7109375" style="1" customWidth="1"/>
    <col min="6156" max="6156" width="7.85546875" style="1" customWidth="1"/>
    <col min="6157" max="6157" width="12.28515625" style="1" customWidth="1"/>
    <col min="6158" max="6158" width="12.5703125" style="1" customWidth="1"/>
    <col min="6159" max="6159" width="8.28515625" style="1" customWidth="1"/>
    <col min="6160" max="6160" width="11.28515625" style="1" customWidth="1"/>
    <col min="6161" max="6161" width="18.28515625" style="1" customWidth="1"/>
    <col min="6162" max="6162" width="9.140625" style="1"/>
    <col min="6163" max="6163" width="12.85546875" style="1" bestFit="1" customWidth="1"/>
    <col min="6164" max="6400" width="9.140625" style="1"/>
    <col min="6401" max="6401" width="6.28515625" style="1" customWidth="1"/>
    <col min="6402" max="6402" width="7.42578125" style="1" customWidth="1"/>
    <col min="6403" max="6403" width="13.140625" style="1" customWidth="1"/>
    <col min="6404" max="6405" width="9.140625" style="1"/>
    <col min="6406" max="6408" width="6.7109375" style="1" customWidth="1"/>
    <col min="6409" max="6409" width="6.85546875" style="1" customWidth="1"/>
    <col min="6410" max="6410" width="7.140625" style="1" customWidth="1"/>
    <col min="6411" max="6411" width="6.7109375" style="1" customWidth="1"/>
    <col min="6412" max="6412" width="7.85546875" style="1" customWidth="1"/>
    <col min="6413" max="6413" width="12.28515625" style="1" customWidth="1"/>
    <col min="6414" max="6414" width="12.5703125" style="1" customWidth="1"/>
    <col min="6415" max="6415" width="8.28515625" style="1" customWidth="1"/>
    <col min="6416" max="6416" width="11.28515625" style="1" customWidth="1"/>
    <col min="6417" max="6417" width="18.28515625" style="1" customWidth="1"/>
    <col min="6418" max="6418" width="9.140625" style="1"/>
    <col min="6419" max="6419" width="12.85546875" style="1" bestFit="1" customWidth="1"/>
    <col min="6420" max="6656" width="9.140625" style="1"/>
    <col min="6657" max="6657" width="6.28515625" style="1" customWidth="1"/>
    <col min="6658" max="6658" width="7.42578125" style="1" customWidth="1"/>
    <col min="6659" max="6659" width="13.140625" style="1" customWidth="1"/>
    <col min="6660" max="6661" width="9.140625" style="1"/>
    <col min="6662" max="6664" width="6.7109375" style="1" customWidth="1"/>
    <col min="6665" max="6665" width="6.85546875" style="1" customWidth="1"/>
    <col min="6666" max="6666" width="7.140625" style="1" customWidth="1"/>
    <col min="6667" max="6667" width="6.7109375" style="1" customWidth="1"/>
    <col min="6668" max="6668" width="7.85546875" style="1" customWidth="1"/>
    <col min="6669" max="6669" width="12.28515625" style="1" customWidth="1"/>
    <col min="6670" max="6670" width="12.5703125" style="1" customWidth="1"/>
    <col min="6671" max="6671" width="8.28515625" style="1" customWidth="1"/>
    <col min="6672" max="6672" width="11.28515625" style="1" customWidth="1"/>
    <col min="6673" max="6673" width="18.28515625" style="1" customWidth="1"/>
    <col min="6674" max="6674" width="9.140625" style="1"/>
    <col min="6675" max="6675" width="12.85546875" style="1" bestFit="1" customWidth="1"/>
    <col min="6676" max="6912" width="9.140625" style="1"/>
    <col min="6913" max="6913" width="6.28515625" style="1" customWidth="1"/>
    <col min="6914" max="6914" width="7.42578125" style="1" customWidth="1"/>
    <col min="6915" max="6915" width="13.140625" style="1" customWidth="1"/>
    <col min="6916" max="6917" width="9.140625" style="1"/>
    <col min="6918" max="6920" width="6.7109375" style="1" customWidth="1"/>
    <col min="6921" max="6921" width="6.85546875" style="1" customWidth="1"/>
    <col min="6922" max="6922" width="7.140625" style="1" customWidth="1"/>
    <col min="6923" max="6923" width="6.7109375" style="1" customWidth="1"/>
    <col min="6924" max="6924" width="7.85546875" style="1" customWidth="1"/>
    <col min="6925" max="6925" width="12.28515625" style="1" customWidth="1"/>
    <col min="6926" max="6926" width="12.5703125" style="1" customWidth="1"/>
    <col min="6927" max="6927" width="8.28515625" style="1" customWidth="1"/>
    <col min="6928" max="6928" width="11.28515625" style="1" customWidth="1"/>
    <col min="6929" max="6929" width="18.28515625" style="1" customWidth="1"/>
    <col min="6930" max="6930" width="9.140625" style="1"/>
    <col min="6931" max="6931" width="12.85546875" style="1" bestFit="1" customWidth="1"/>
    <col min="6932" max="7168" width="9.140625" style="1"/>
    <col min="7169" max="7169" width="6.28515625" style="1" customWidth="1"/>
    <col min="7170" max="7170" width="7.42578125" style="1" customWidth="1"/>
    <col min="7171" max="7171" width="13.140625" style="1" customWidth="1"/>
    <col min="7172" max="7173" width="9.140625" style="1"/>
    <col min="7174" max="7176" width="6.7109375" style="1" customWidth="1"/>
    <col min="7177" max="7177" width="6.85546875" style="1" customWidth="1"/>
    <col min="7178" max="7178" width="7.140625" style="1" customWidth="1"/>
    <col min="7179" max="7179" width="6.7109375" style="1" customWidth="1"/>
    <col min="7180" max="7180" width="7.85546875" style="1" customWidth="1"/>
    <col min="7181" max="7181" width="12.28515625" style="1" customWidth="1"/>
    <col min="7182" max="7182" width="12.5703125" style="1" customWidth="1"/>
    <col min="7183" max="7183" width="8.28515625" style="1" customWidth="1"/>
    <col min="7184" max="7184" width="11.28515625" style="1" customWidth="1"/>
    <col min="7185" max="7185" width="18.28515625" style="1" customWidth="1"/>
    <col min="7186" max="7186" width="9.140625" style="1"/>
    <col min="7187" max="7187" width="12.85546875" style="1" bestFit="1" customWidth="1"/>
    <col min="7188" max="7424" width="9.140625" style="1"/>
    <col min="7425" max="7425" width="6.28515625" style="1" customWidth="1"/>
    <col min="7426" max="7426" width="7.42578125" style="1" customWidth="1"/>
    <col min="7427" max="7427" width="13.140625" style="1" customWidth="1"/>
    <col min="7428" max="7429" width="9.140625" style="1"/>
    <col min="7430" max="7432" width="6.7109375" style="1" customWidth="1"/>
    <col min="7433" max="7433" width="6.85546875" style="1" customWidth="1"/>
    <col min="7434" max="7434" width="7.140625" style="1" customWidth="1"/>
    <col min="7435" max="7435" width="6.7109375" style="1" customWidth="1"/>
    <col min="7436" max="7436" width="7.85546875" style="1" customWidth="1"/>
    <col min="7437" max="7437" width="12.28515625" style="1" customWidth="1"/>
    <col min="7438" max="7438" width="12.5703125" style="1" customWidth="1"/>
    <col min="7439" max="7439" width="8.28515625" style="1" customWidth="1"/>
    <col min="7440" max="7440" width="11.28515625" style="1" customWidth="1"/>
    <col min="7441" max="7441" width="18.28515625" style="1" customWidth="1"/>
    <col min="7442" max="7442" width="9.140625" style="1"/>
    <col min="7443" max="7443" width="12.85546875" style="1" bestFit="1" customWidth="1"/>
    <col min="7444" max="7680" width="9.140625" style="1"/>
    <col min="7681" max="7681" width="6.28515625" style="1" customWidth="1"/>
    <col min="7682" max="7682" width="7.42578125" style="1" customWidth="1"/>
    <col min="7683" max="7683" width="13.140625" style="1" customWidth="1"/>
    <col min="7684" max="7685" width="9.140625" style="1"/>
    <col min="7686" max="7688" width="6.7109375" style="1" customWidth="1"/>
    <col min="7689" max="7689" width="6.85546875" style="1" customWidth="1"/>
    <col min="7690" max="7690" width="7.140625" style="1" customWidth="1"/>
    <col min="7691" max="7691" width="6.7109375" style="1" customWidth="1"/>
    <col min="7692" max="7692" width="7.85546875" style="1" customWidth="1"/>
    <col min="7693" max="7693" width="12.28515625" style="1" customWidth="1"/>
    <col min="7694" max="7694" width="12.5703125" style="1" customWidth="1"/>
    <col min="7695" max="7695" width="8.28515625" style="1" customWidth="1"/>
    <col min="7696" max="7696" width="11.28515625" style="1" customWidth="1"/>
    <col min="7697" max="7697" width="18.28515625" style="1" customWidth="1"/>
    <col min="7698" max="7698" width="9.140625" style="1"/>
    <col min="7699" max="7699" width="12.85546875" style="1" bestFit="1" customWidth="1"/>
    <col min="7700" max="7936" width="9.140625" style="1"/>
    <col min="7937" max="7937" width="6.28515625" style="1" customWidth="1"/>
    <col min="7938" max="7938" width="7.42578125" style="1" customWidth="1"/>
    <col min="7939" max="7939" width="13.140625" style="1" customWidth="1"/>
    <col min="7940" max="7941" width="9.140625" style="1"/>
    <col min="7942" max="7944" width="6.7109375" style="1" customWidth="1"/>
    <col min="7945" max="7945" width="6.85546875" style="1" customWidth="1"/>
    <col min="7946" max="7946" width="7.140625" style="1" customWidth="1"/>
    <col min="7947" max="7947" width="6.7109375" style="1" customWidth="1"/>
    <col min="7948" max="7948" width="7.85546875" style="1" customWidth="1"/>
    <col min="7949" max="7949" width="12.28515625" style="1" customWidth="1"/>
    <col min="7950" max="7950" width="12.5703125" style="1" customWidth="1"/>
    <col min="7951" max="7951" width="8.28515625" style="1" customWidth="1"/>
    <col min="7952" max="7952" width="11.28515625" style="1" customWidth="1"/>
    <col min="7953" max="7953" width="18.28515625" style="1" customWidth="1"/>
    <col min="7954" max="7954" width="9.140625" style="1"/>
    <col min="7955" max="7955" width="12.85546875" style="1" bestFit="1" customWidth="1"/>
    <col min="7956" max="8192" width="9.140625" style="1"/>
    <col min="8193" max="8193" width="6.28515625" style="1" customWidth="1"/>
    <col min="8194" max="8194" width="7.42578125" style="1" customWidth="1"/>
    <col min="8195" max="8195" width="13.140625" style="1" customWidth="1"/>
    <col min="8196" max="8197" width="9.140625" style="1"/>
    <col min="8198" max="8200" width="6.7109375" style="1" customWidth="1"/>
    <col min="8201" max="8201" width="6.85546875" style="1" customWidth="1"/>
    <col min="8202" max="8202" width="7.140625" style="1" customWidth="1"/>
    <col min="8203" max="8203" width="6.7109375" style="1" customWidth="1"/>
    <col min="8204" max="8204" width="7.85546875" style="1" customWidth="1"/>
    <col min="8205" max="8205" width="12.28515625" style="1" customWidth="1"/>
    <col min="8206" max="8206" width="12.5703125" style="1" customWidth="1"/>
    <col min="8207" max="8207" width="8.28515625" style="1" customWidth="1"/>
    <col min="8208" max="8208" width="11.28515625" style="1" customWidth="1"/>
    <col min="8209" max="8209" width="18.28515625" style="1" customWidth="1"/>
    <col min="8210" max="8210" width="9.140625" style="1"/>
    <col min="8211" max="8211" width="12.85546875" style="1" bestFit="1" customWidth="1"/>
    <col min="8212" max="8448" width="9.140625" style="1"/>
    <col min="8449" max="8449" width="6.28515625" style="1" customWidth="1"/>
    <col min="8450" max="8450" width="7.42578125" style="1" customWidth="1"/>
    <col min="8451" max="8451" width="13.140625" style="1" customWidth="1"/>
    <col min="8452" max="8453" width="9.140625" style="1"/>
    <col min="8454" max="8456" width="6.7109375" style="1" customWidth="1"/>
    <col min="8457" max="8457" width="6.85546875" style="1" customWidth="1"/>
    <col min="8458" max="8458" width="7.140625" style="1" customWidth="1"/>
    <col min="8459" max="8459" width="6.7109375" style="1" customWidth="1"/>
    <col min="8460" max="8460" width="7.85546875" style="1" customWidth="1"/>
    <col min="8461" max="8461" width="12.28515625" style="1" customWidth="1"/>
    <col min="8462" max="8462" width="12.5703125" style="1" customWidth="1"/>
    <col min="8463" max="8463" width="8.28515625" style="1" customWidth="1"/>
    <col min="8464" max="8464" width="11.28515625" style="1" customWidth="1"/>
    <col min="8465" max="8465" width="18.28515625" style="1" customWidth="1"/>
    <col min="8466" max="8466" width="9.140625" style="1"/>
    <col min="8467" max="8467" width="12.85546875" style="1" bestFit="1" customWidth="1"/>
    <col min="8468" max="8704" width="9.140625" style="1"/>
    <col min="8705" max="8705" width="6.28515625" style="1" customWidth="1"/>
    <col min="8706" max="8706" width="7.42578125" style="1" customWidth="1"/>
    <col min="8707" max="8707" width="13.140625" style="1" customWidth="1"/>
    <col min="8708" max="8709" width="9.140625" style="1"/>
    <col min="8710" max="8712" width="6.7109375" style="1" customWidth="1"/>
    <col min="8713" max="8713" width="6.85546875" style="1" customWidth="1"/>
    <col min="8714" max="8714" width="7.140625" style="1" customWidth="1"/>
    <col min="8715" max="8715" width="6.7109375" style="1" customWidth="1"/>
    <col min="8716" max="8716" width="7.85546875" style="1" customWidth="1"/>
    <col min="8717" max="8717" width="12.28515625" style="1" customWidth="1"/>
    <col min="8718" max="8718" width="12.5703125" style="1" customWidth="1"/>
    <col min="8719" max="8719" width="8.28515625" style="1" customWidth="1"/>
    <col min="8720" max="8720" width="11.28515625" style="1" customWidth="1"/>
    <col min="8721" max="8721" width="18.28515625" style="1" customWidth="1"/>
    <col min="8722" max="8722" width="9.140625" style="1"/>
    <col min="8723" max="8723" width="12.85546875" style="1" bestFit="1" customWidth="1"/>
    <col min="8724" max="8960" width="9.140625" style="1"/>
    <col min="8961" max="8961" width="6.28515625" style="1" customWidth="1"/>
    <col min="8962" max="8962" width="7.42578125" style="1" customWidth="1"/>
    <col min="8963" max="8963" width="13.140625" style="1" customWidth="1"/>
    <col min="8964" max="8965" width="9.140625" style="1"/>
    <col min="8966" max="8968" width="6.7109375" style="1" customWidth="1"/>
    <col min="8969" max="8969" width="6.85546875" style="1" customWidth="1"/>
    <col min="8970" max="8970" width="7.140625" style="1" customWidth="1"/>
    <col min="8971" max="8971" width="6.7109375" style="1" customWidth="1"/>
    <col min="8972" max="8972" width="7.85546875" style="1" customWidth="1"/>
    <col min="8973" max="8973" width="12.28515625" style="1" customWidth="1"/>
    <col min="8974" max="8974" width="12.5703125" style="1" customWidth="1"/>
    <col min="8975" max="8975" width="8.28515625" style="1" customWidth="1"/>
    <col min="8976" max="8976" width="11.28515625" style="1" customWidth="1"/>
    <col min="8977" max="8977" width="18.28515625" style="1" customWidth="1"/>
    <col min="8978" max="8978" width="9.140625" style="1"/>
    <col min="8979" max="8979" width="12.85546875" style="1" bestFit="1" customWidth="1"/>
    <col min="8980" max="9216" width="9.140625" style="1"/>
    <col min="9217" max="9217" width="6.28515625" style="1" customWidth="1"/>
    <col min="9218" max="9218" width="7.42578125" style="1" customWidth="1"/>
    <col min="9219" max="9219" width="13.140625" style="1" customWidth="1"/>
    <col min="9220" max="9221" width="9.140625" style="1"/>
    <col min="9222" max="9224" width="6.7109375" style="1" customWidth="1"/>
    <col min="9225" max="9225" width="6.85546875" style="1" customWidth="1"/>
    <col min="9226" max="9226" width="7.140625" style="1" customWidth="1"/>
    <col min="9227" max="9227" width="6.7109375" style="1" customWidth="1"/>
    <col min="9228" max="9228" width="7.85546875" style="1" customWidth="1"/>
    <col min="9229" max="9229" width="12.28515625" style="1" customWidth="1"/>
    <col min="9230" max="9230" width="12.5703125" style="1" customWidth="1"/>
    <col min="9231" max="9231" width="8.28515625" style="1" customWidth="1"/>
    <col min="9232" max="9232" width="11.28515625" style="1" customWidth="1"/>
    <col min="9233" max="9233" width="18.28515625" style="1" customWidth="1"/>
    <col min="9234" max="9234" width="9.140625" style="1"/>
    <col min="9235" max="9235" width="12.85546875" style="1" bestFit="1" customWidth="1"/>
    <col min="9236" max="9472" width="9.140625" style="1"/>
    <col min="9473" max="9473" width="6.28515625" style="1" customWidth="1"/>
    <col min="9474" max="9474" width="7.42578125" style="1" customWidth="1"/>
    <col min="9475" max="9475" width="13.140625" style="1" customWidth="1"/>
    <col min="9476" max="9477" width="9.140625" style="1"/>
    <col min="9478" max="9480" width="6.7109375" style="1" customWidth="1"/>
    <col min="9481" max="9481" width="6.85546875" style="1" customWidth="1"/>
    <col min="9482" max="9482" width="7.140625" style="1" customWidth="1"/>
    <col min="9483" max="9483" width="6.7109375" style="1" customWidth="1"/>
    <col min="9484" max="9484" width="7.85546875" style="1" customWidth="1"/>
    <col min="9485" max="9485" width="12.28515625" style="1" customWidth="1"/>
    <col min="9486" max="9486" width="12.5703125" style="1" customWidth="1"/>
    <col min="9487" max="9487" width="8.28515625" style="1" customWidth="1"/>
    <col min="9488" max="9488" width="11.28515625" style="1" customWidth="1"/>
    <col min="9489" max="9489" width="18.28515625" style="1" customWidth="1"/>
    <col min="9490" max="9490" width="9.140625" style="1"/>
    <col min="9491" max="9491" width="12.85546875" style="1" bestFit="1" customWidth="1"/>
    <col min="9492" max="9728" width="9.140625" style="1"/>
    <col min="9729" max="9729" width="6.28515625" style="1" customWidth="1"/>
    <col min="9730" max="9730" width="7.42578125" style="1" customWidth="1"/>
    <col min="9731" max="9731" width="13.140625" style="1" customWidth="1"/>
    <col min="9732" max="9733" width="9.140625" style="1"/>
    <col min="9734" max="9736" width="6.7109375" style="1" customWidth="1"/>
    <col min="9737" max="9737" width="6.85546875" style="1" customWidth="1"/>
    <col min="9738" max="9738" width="7.140625" style="1" customWidth="1"/>
    <col min="9739" max="9739" width="6.7109375" style="1" customWidth="1"/>
    <col min="9740" max="9740" width="7.85546875" style="1" customWidth="1"/>
    <col min="9741" max="9741" width="12.28515625" style="1" customWidth="1"/>
    <col min="9742" max="9742" width="12.5703125" style="1" customWidth="1"/>
    <col min="9743" max="9743" width="8.28515625" style="1" customWidth="1"/>
    <col min="9744" max="9744" width="11.28515625" style="1" customWidth="1"/>
    <col min="9745" max="9745" width="18.28515625" style="1" customWidth="1"/>
    <col min="9746" max="9746" width="9.140625" style="1"/>
    <col min="9747" max="9747" width="12.85546875" style="1" bestFit="1" customWidth="1"/>
    <col min="9748" max="9984" width="9.140625" style="1"/>
    <col min="9985" max="9985" width="6.28515625" style="1" customWidth="1"/>
    <col min="9986" max="9986" width="7.42578125" style="1" customWidth="1"/>
    <col min="9987" max="9987" width="13.140625" style="1" customWidth="1"/>
    <col min="9988" max="9989" width="9.140625" style="1"/>
    <col min="9990" max="9992" width="6.7109375" style="1" customWidth="1"/>
    <col min="9993" max="9993" width="6.85546875" style="1" customWidth="1"/>
    <col min="9994" max="9994" width="7.140625" style="1" customWidth="1"/>
    <col min="9995" max="9995" width="6.7109375" style="1" customWidth="1"/>
    <col min="9996" max="9996" width="7.85546875" style="1" customWidth="1"/>
    <col min="9997" max="9997" width="12.28515625" style="1" customWidth="1"/>
    <col min="9998" max="9998" width="12.5703125" style="1" customWidth="1"/>
    <col min="9999" max="9999" width="8.28515625" style="1" customWidth="1"/>
    <col min="10000" max="10000" width="11.28515625" style="1" customWidth="1"/>
    <col min="10001" max="10001" width="18.28515625" style="1" customWidth="1"/>
    <col min="10002" max="10002" width="9.140625" style="1"/>
    <col min="10003" max="10003" width="12.85546875" style="1" bestFit="1" customWidth="1"/>
    <col min="10004" max="10240" width="9.140625" style="1"/>
    <col min="10241" max="10241" width="6.28515625" style="1" customWidth="1"/>
    <col min="10242" max="10242" width="7.42578125" style="1" customWidth="1"/>
    <col min="10243" max="10243" width="13.140625" style="1" customWidth="1"/>
    <col min="10244" max="10245" width="9.140625" style="1"/>
    <col min="10246" max="10248" width="6.7109375" style="1" customWidth="1"/>
    <col min="10249" max="10249" width="6.85546875" style="1" customWidth="1"/>
    <col min="10250" max="10250" width="7.140625" style="1" customWidth="1"/>
    <col min="10251" max="10251" width="6.7109375" style="1" customWidth="1"/>
    <col min="10252" max="10252" width="7.85546875" style="1" customWidth="1"/>
    <col min="10253" max="10253" width="12.28515625" style="1" customWidth="1"/>
    <col min="10254" max="10254" width="12.5703125" style="1" customWidth="1"/>
    <col min="10255" max="10255" width="8.28515625" style="1" customWidth="1"/>
    <col min="10256" max="10256" width="11.28515625" style="1" customWidth="1"/>
    <col min="10257" max="10257" width="18.28515625" style="1" customWidth="1"/>
    <col min="10258" max="10258" width="9.140625" style="1"/>
    <col min="10259" max="10259" width="12.85546875" style="1" bestFit="1" customWidth="1"/>
    <col min="10260" max="10496" width="9.140625" style="1"/>
    <col min="10497" max="10497" width="6.28515625" style="1" customWidth="1"/>
    <col min="10498" max="10498" width="7.42578125" style="1" customWidth="1"/>
    <col min="10499" max="10499" width="13.140625" style="1" customWidth="1"/>
    <col min="10500" max="10501" width="9.140625" style="1"/>
    <col min="10502" max="10504" width="6.7109375" style="1" customWidth="1"/>
    <col min="10505" max="10505" width="6.85546875" style="1" customWidth="1"/>
    <col min="10506" max="10506" width="7.140625" style="1" customWidth="1"/>
    <col min="10507" max="10507" width="6.7109375" style="1" customWidth="1"/>
    <col min="10508" max="10508" width="7.85546875" style="1" customWidth="1"/>
    <col min="10509" max="10509" width="12.28515625" style="1" customWidth="1"/>
    <col min="10510" max="10510" width="12.5703125" style="1" customWidth="1"/>
    <col min="10511" max="10511" width="8.28515625" style="1" customWidth="1"/>
    <col min="10512" max="10512" width="11.28515625" style="1" customWidth="1"/>
    <col min="10513" max="10513" width="18.28515625" style="1" customWidth="1"/>
    <col min="10514" max="10514" width="9.140625" style="1"/>
    <col min="10515" max="10515" width="12.85546875" style="1" bestFit="1" customWidth="1"/>
    <col min="10516" max="10752" width="9.140625" style="1"/>
    <col min="10753" max="10753" width="6.28515625" style="1" customWidth="1"/>
    <col min="10754" max="10754" width="7.42578125" style="1" customWidth="1"/>
    <col min="10755" max="10755" width="13.140625" style="1" customWidth="1"/>
    <col min="10756" max="10757" width="9.140625" style="1"/>
    <col min="10758" max="10760" width="6.7109375" style="1" customWidth="1"/>
    <col min="10761" max="10761" width="6.85546875" style="1" customWidth="1"/>
    <col min="10762" max="10762" width="7.140625" style="1" customWidth="1"/>
    <col min="10763" max="10763" width="6.7109375" style="1" customWidth="1"/>
    <col min="10764" max="10764" width="7.85546875" style="1" customWidth="1"/>
    <col min="10765" max="10765" width="12.28515625" style="1" customWidth="1"/>
    <col min="10766" max="10766" width="12.5703125" style="1" customWidth="1"/>
    <col min="10767" max="10767" width="8.28515625" style="1" customWidth="1"/>
    <col min="10768" max="10768" width="11.28515625" style="1" customWidth="1"/>
    <col min="10769" max="10769" width="18.28515625" style="1" customWidth="1"/>
    <col min="10770" max="10770" width="9.140625" style="1"/>
    <col min="10771" max="10771" width="12.85546875" style="1" bestFit="1" customWidth="1"/>
    <col min="10772" max="11008" width="9.140625" style="1"/>
    <col min="11009" max="11009" width="6.28515625" style="1" customWidth="1"/>
    <col min="11010" max="11010" width="7.42578125" style="1" customWidth="1"/>
    <col min="11011" max="11011" width="13.140625" style="1" customWidth="1"/>
    <col min="11012" max="11013" width="9.140625" style="1"/>
    <col min="11014" max="11016" width="6.7109375" style="1" customWidth="1"/>
    <col min="11017" max="11017" width="6.85546875" style="1" customWidth="1"/>
    <col min="11018" max="11018" width="7.140625" style="1" customWidth="1"/>
    <col min="11019" max="11019" width="6.7109375" style="1" customWidth="1"/>
    <col min="11020" max="11020" width="7.85546875" style="1" customWidth="1"/>
    <col min="11021" max="11021" width="12.28515625" style="1" customWidth="1"/>
    <col min="11022" max="11022" width="12.5703125" style="1" customWidth="1"/>
    <col min="11023" max="11023" width="8.28515625" style="1" customWidth="1"/>
    <col min="11024" max="11024" width="11.28515625" style="1" customWidth="1"/>
    <col min="11025" max="11025" width="18.28515625" style="1" customWidth="1"/>
    <col min="11026" max="11026" width="9.140625" style="1"/>
    <col min="11027" max="11027" width="12.85546875" style="1" bestFit="1" customWidth="1"/>
    <col min="11028" max="11264" width="9.140625" style="1"/>
    <col min="11265" max="11265" width="6.28515625" style="1" customWidth="1"/>
    <col min="11266" max="11266" width="7.42578125" style="1" customWidth="1"/>
    <col min="11267" max="11267" width="13.140625" style="1" customWidth="1"/>
    <col min="11268" max="11269" width="9.140625" style="1"/>
    <col min="11270" max="11272" width="6.7109375" style="1" customWidth="1"/>
    <col min="11273" max="11273" width="6.85546875" style="1" customWidth="1"/>
    <col min="11274" max="11274" width="7.140625" style="1" customWidth="1"/>
    <col min="11275" max="11275" width="6.7109375" style="1" customWidth="1"/>
    <col min="11276" max="11276" width="7.85546875" style="1" customWidth="1"/>
    <col min="11277" max="11277" width="12.28515625" style="1" customWidth="1"/>
    <col min="11278" max="11278" width="12.5703125" style="1" customWidth="1"/>
    <col min="11279" max="11279" width="8.28515625" style="1" customWidth="1"/>
    <col min="11280" max="11280" width="11.28515625" style="1" customWidth="1"/>
    <col min="11281" max="11281" width="18.28515625" style="1" customWidth="1"/>
    <col min="11282" max="11282" width="9.140625" style="1"/>
    <col min="11283" max="11283" width="12.85546875" style="1" bestFit="1" customWidth="1"/>
    <col min="11284" max="11520" width="9.140625" style="1"/>
    <col min="11521" max="11521" width="6.28515625" style="1" customWidth="1"/>
    <col min="11522" max="11522" width="7.42578125" style="1" customWidth="1"/>
    <col min="11523" max="11523" width="13.140625" style="1" customWidth="1"/>
    <col min="11524" max="11525" width="9.140625" style="1"/>
    <col min="11526" max="11528" width="6.7109375" style="1" customWidth="1"/>
    <col min="11529" max="11529" width="6.85546875" style="1" customWidth="1"/>
    <col min="11530" max="11530" width="7.140625" style="1" customWidth="1"/>
    <col min="11531" max="11531" width="6.7109375" style="1" customWidth="1"/>
    <col min="11532" max="11532" width="7.85546875" style="1" customWidth="1"/>
    <col min="11533" max="11533" width="12.28515625" style="1" customWidth="1"/>
    <col min="11534" max="11534" width="12.5703125" style="1" customWidth="1"/>
    <col min="11535" max="11535" width="8.28515625" style="1" customWidth="1"/>
    <col min="11536" max="11536" width="11.28515625" style="1" customWidth="1"/>
    <col min="11537" max="11537" width="18.28515625" style="1" customWidth="1"/>
    <col min="11538" max="11538" width="9.140625" style="1"/>
    <col min="11539" max="11539" width="12.85546875" style="1" bestFit="1" customWidth="1"/>
    <col min="11540" max="11776" width="9.140625" style="1"/>
    <col min="11777" max="11777" width="6.28515625" style="1" customWidth="1"/>
    <col min="11778" max="11778" width="7.42578125" style="1" customWidth="1"/>
    <col min="11779" max="11779" width="13.140625" style="1" customWidth="1"/>
    <col min="11780" max="11781" width="9.140625" style="1"/>
    <col min="11782" max="11784" width="6.7109375" style="1" customWidth="1"/>
    <col min="11785" max="11785" width="6.85546875" style="1" customWidth="1"/>
    <col min="11786" max="11786" width="7.140625" style="1" customWidth="1"/>
    <col min="11787" max="11787" width="6.7109375" style="1" customWidth="1"/>
    <col min="11788" max="11788" width="7.85546875" style="1" customWidth="1"/>
    <col min="11789" max="11789" width="12.28515625" style="1" customWidth="1"/>
    <col min="11790" max="11790" width="12.5703125" style="1" customWidth="1"/>
    <col min="11791" max="11791" width="8.28515625" style="1" customWidth="1"/>
    <col min="11792" max="11792" width="11.28515625" style="1" customWidth="1"/>
    <col min="11793" max="11793" width="18.28515625" style="1" customWidth="1"/>
    <col min="11794" max="11794" width="9.140625" style="1"/>
    <col min="11795" max="11795" width="12.85546875" style="1" bestFit="1" customWidth="1"/>
    <col min="11796" max="12032" width="9.140625" style="1"/>
    <col min="12033" max="12033" width="6.28515625" style="1" customWidth="1"/>
    <col min="12034" max="12034" width="7.42578125" style="1" customWidth="1"/>
    <col min="12035" max="12035" width="13.140625" style="1" customWidth="1"/>
    <col min="12036" max="12037" width="9.140625" style="1"/>
    <col min="12038" max="12040" width="6.7109375" style="1" customWidth="1"/>
    <col min="12041" max="12041" width="6.85546875" style="1" customWidth="1"/>
    <col min="12042" max="12042" width="7.140625" style="1" customWidth="1"/>
    <col min="12043" max="12043" width="6.7109375" style="1" customWidth="1"/>
    <col min="12044" max="12044" width="7.85546875" style="1" customWidth="1"/>
    <col min="12045" max="12045" width="12.28515625" style="1" customWidth="1"/>
    <col min="12046" max="12046" width="12.5703125" style="1" customWidth="1"/>
    <col min="12047" max="12047" width="8.28515625" style="1" customWidth="1"/>
    <col min="12048" max="12048" width="11.28515625" style="1" customWidth="1"/>
    <col min="12049" max="12049" width="18.28515625" style="1" customWidth="1"/>
    <col min="12050" max="12050" width="9.140625" style="1"/>
    <col min="12051" max="12051" width="12.85546875" style="1" bestFit="1" customWidth="1"/>
    <col min="12052" max="12288" width="9.140625" style="1"/>
    <col min="12289" max="12289" width="6.28515625" style="1" customWidth="1"/>
    <col min="12290" max="12290" width="7.42578125" style="1" customWidth="1"/>
    <col min="12291" max="12291" width="13.140625" style="1" customWidth="1"/>
    <col min="12292" max="12293" width="9.140625" style="1"/>
    <col min="12294" max="12296" width="6.7109375" style="1" customWidth="1"/>
    <col min="12297" max="12297" width="6.85546875" style="1" customWidth="1"/>
    <col min="12298" max="12298" width="7.140625" style="1" customWidth="1"/>
    <col min="12299" max="12299" width="6.7109375" style="1" customWidth="1"/>
    <col min="12300" max="12300" width="7.85546875" style="1" customWidth="1"/>
    <col min="12301" max="12301" width="12.28515625" style="1" customWidth="1"/>
    <col min="12302" max="12302" width="12.5703125" style="1" customWidth="1"/>
    <col min="12303" max="12303" width="8.28515625" style="1" customWidth="1"/>
    <col min="12304" max="12304" width="11.28515625" style="1" customWidth="1"/>
    <col min="12305" max="12305" width="18.28515625" style="1" customWidth="1"/>
    <col min="12306" max="12306" width="9.140625" style="1"/>
    <col min="12307" max="12307" width="12.85546875" style="1" bestFit="1" customWidth="1"/>
    <col min="12308" max="12544" width="9.140625" style="1"/>
    <col min="12545" max="12545" width="6.28515625" style="1" customWidth="1"/>
    <col min="12546" max="12546" width="7.42578125" style="1" customWidth="1"/>
    <col min="12547" max="12547" width="13.140625" style="1" customWidth="1"/>
    <col min="12548" max="12549" width="9.140625" style="1"/>
    <col min="12550" max="12552" width="6.7109375" style="1" customWidth="1"/>
    <col min="12553" max="12553" width="6.85546875" style="1" customWidth="1"/>
    <col min="12554" max="12554" width="7.140625" style="1" customWidth="1"/>
    <col min="12555" max="12555" width="6.7109375" style="1" customWidth="1"/>
    <col min="12556" max="12556" width="7.85546875" style="1" customWidth="1"/>
    <col min="12557" max="12557" width="12.28515625" style="1" customWidth="1"/>
    <col min="12558" max="12558" width="12.5703125" style="1" customWidth="1"/>
    <col min="12559" max="12559" width="8.28515625" style="1" customWidth="1"/>
    <col min="12560" max="12560" width="11.28515625" style="1" customWidth="1"/>
    <col min="12561" max="12561" width="18.28515625" style="1" customWidth="1"/>
    <col min="12562" max="12562" width="9.140625" style="1"/>
    <col min="12563" max="12563" width="12.85546875" style="1" bestFit="1" customWidth="1"/>
    <col min="12564" max="12800" width="9.140625" style="1"/>
    <col min="12801" max="12801" width="6.28515625" style="1" customWidth="1"/>
    <col min="12802" max="12802" width="7.42578125" style="1" customWidth="1"/>
    <col min="12803" max="12803" width="13.140625" style="1" customWidth="1"/>
    <col min="12804" max="12805" width="9.140625" style="1"/>
    <col min="12806" max="12808" width="6.7109375" style="1" customWidth="1"/>
    <col min="12809" max="12809" width="6.85546875" style="1" customWidth="1"/>
    <col min="12810" max="12810" width="7.140625" style="1" customWidth="1"/>
    <col min="12811" max="12811" width="6.7109375" style="1" customWidth="1"/>
    <col min="12812" max="12812" width="7.85546875" style="1" customWidth="1"/>
    <col min="12813" max="12813" width="12.28515625" style="1" customWidth="1"/>
    <col min="12814" max="12814" width="12.5703125" style="1" customWidth="1"/>
    <col min="12815" max="12815" width="8.28515625" style="1" customWidth="1"/>
    <col min="12816" max="12816" width="11.28515625" style="1" customWidth="1"/>
    <col min="12817" max="12817" width="18.28515625" style="1" customWidth="1"/>
    <col min="12818" max="12818" width="9.140625" style="1"/>
    <col min="12819" max="12819" width="12.85546875" style="1" bestFit="1" customWidth="1"/>
    <col min="12820" max="13056" width="9.140625" style="1"/>
    <col min="13057" max="13057" width="6.28515625" style="1" customWidth="1"/>
    <col min="13058" max="13058" width="7.42578125" style="1" customWidth="1"/>
    <col min="13059" max="13059" width="13.140625" style="1" customWidth="1"/>
    <col min="13060" max="13061" width="9.140625" style="1"/>
    <col min="13062" max="13064" width="6.7109375" style="1" customWidth="1"/>
    <col min="13065" max="13065" width="6.85546875" style="1" customWidth="1"/>
    <col min="13066" max="13066" width="7.140625" style="1" customWidth="1"/>
    <col min="13067" max="13067" width="6.7109375" style="1" customWidth="1"/>
    <col min="13068" max="13068" width="7.85546875" style="1" customWidth="1"/>
    <col min="13069" max="13069" width="12.28515625" style="1" customWidth="1"/>
    <col min="13070" max="13070" width="12.5703125" style="1" customWidth="1"/>
    <col min="13071" max="13071" width="8.28515625" style="1" customWidth="1"/>
    <col min="13072" max="13072" width="11.28515625" style="1" customWidth="1"/>
    <col min="13073" max="13073" width="18.28515625" style="1" customWidth="1"/>
    <col min="13074" max="13074" width="9.140625" style="1"/>
    <col min="13075" max="13075" width="12.85546875" style="1" bestFit="1" customWidth="1"/>
    <col min="13076" max="13312" width="9.140625" style="1"/>
    <col min="13313" max="13313" width="6.28515625" style="1" customWidth="1"/>
    <col min="13314" max="13314" width="7.42578125" style="1" customWidth="1"/>
    <col min="13315" max="13315" width="13.140625" style="1" customWidth="1"/>
    <col min="13316" max="13317" width="9.140625" style="1"/>
    <col min="13318" max="13320" width="6.7109375" style="1" customWidth="1"/>
    <col min="13321" max="13321" width="6.85546875" style="1" customWidth="1"/>
    <col min="13322" max="13322" width="7.140625" style="1" customWidth="1"/>
    <col min="13323" max="13323" width="6.7109375" style="1" customWidth="1"/>
    <col min="13324" max="13324" width="7.85546875" style="1" customWidth="1"/>
    <col min="13325" max="13325" width="12.28515625" style="1" customWidth="1"/>
    <col min="13326" max="13326" width="12.5703125" style="1" customWidth="1"/>
    <col min="13327" max="13327" width="8.28515625" style="1" customWidth="1"/>
    <col min="13328" max="13328" width="11.28515625" style="1" customWidth="1"/>
    <col min="13329" max="13329" width="18.28515625" style="1" customWidth="1"/>
    <col min="13330" max="13330" width="9.140625" style="1"/>
    <col min="13331" max="13331" width="12.85546875" style="1" bestFit="1" customWidth="1"/>
    <col min="13332" max="13568" width="9.140625" style="1"/>
    <col min="13569" max="13569" width="6.28515625" style="1" customWidth="1"/>
    <col min="13570" max="13570" width="7.42578125" style="1" customWidth="1"/>
    <col min="13571" max="13571" width="13.140625" style="1" customWidth="1"/>
    <col min="13572" max="13573" width="9.140625" style="1"/>
    <col min="13574" max="13576" width="6.7109375" style="1" customWidth="1"/>
    <col min="13577" max="13577" width="6.85546875" style="1" customWidth="1"/>
    <col min="13578" max="13578" width="7.140625" style="1" customWidth="1"/>
    <col min="13579" max="13579" width="6.7109375" style="1" customWidth="1"/>
    <col min="13580" max="13580" width="7.85546875" style="1" customWidth="1"/>
    <col min="13581" max="13581" width="12.28515625" style="1" customWidth="1"/>
    <col min="13582" max="13582" width="12.5703125" style="1" customWidth="1"/>
    <col min="13583" max="13583" width="8.28515625" style="1" customWidth="1"/>
    <col min="13584" max="13584" width="11.28515625" style="1" customWidth="1"/>
    <col min="13585" max="13585" width="18.28515625" style="1" customWidth="1"/>
    <col min="13586" max="13586" width="9.140625" style="1"/>
    <col min="13587" max="13587" width="12.85546875" style="1" bestFit="1" customWidth="1"/>
    <col min="13588" max="13824" width="9.140625" style="1"/>
    <col min="13825" max="13825" width="6.28515625" style="1" customWidth="1"/>
    <col min="13826" max="13826" width="7.42578125" style="1" customWidth="1"/>
    <col min="13827" max="13827" width="13.140625" style="1" customWidth="1"/>
    <col min="13828" max="13829" width="9.140625" style="1"/>
    <col min="13830" max="13832" width="6.7109375" style="1" customWidth="1"/>
    <col min="13833" max="13833" width="6.85546875" style="1" customWidth="1"/>
    <col min="13834" max="13834" width="7.140625" style="1" customWidth="1"/>
    <col min="13835" max="13835" width="6.7109375" style="1" customWidth="1"/>
    <col min="13836" max="13836" width="7.85546875" style="1" customWidth="1"/>
    <col min="13837" max="13837" width="12.28515625" style="1" customWidth="1"/>
    <col min="13838" max="13838" width="12.5703125" style="1" customWidth="1"/>
    <col min="13839" max="13839" width="8.28515625" style="1" customWidth="1"/>
    <col min="13840" max="13840" width="11.28515625" style="1" customWidth="1"/>
    <col min="13841" max="13841" width="18.28515625" style="1" customWidth="1"/>
    <col min="13842" max="13842" width="9.140625" style="1"/>
    <col min="13843" max="13843" width="12.85546875" style="1" bestFit="1" customWidth="1"/>
    <col min="13844" max="14080" width="9.140625" style="1"/>
    <col min="14081" max="14081" width="6.28515625" style="1" customWidth="1"/>
    <col min="14082" max="14082" width="7.42578125" style="1" customWidth="1"/>
    <col min="14083" max="14083" width="13.140625" style="1" customWidth="1"/>
    <col min="14084" max="14085" width="9.140625" style="1"/>
    <col min="14086" max="14088" width="6.7109375" style="1" customWidth="1"/>
    <col min="14089" max="14089" width="6.85546875" style="1" customWidth="1"/>
    <col min="14090" max="14090" width="7.140625" style="1" customWidth="1"/>
    <col min="14091" max="14091" width="6.7109375" style="1" customWidth="1"/>
    <col min="14092" max="14092" width="7.85546875" style="1" customWidth="1"/>
    <col min="14093" max="14093" width="12.28515625" style="1" customWidth="1"/>
    <col min="14094" max="14094" width="12.5703125" style="1" customWidth="1"/>
    <col min="14095" max="14095" width="8.28515625" style="1" customWidth="1"/>
    <col min="14096" max="14096" width="11.28515625" style="1" customWidth="1"/>
    <col min="14097" max="14097" width="18.28515625" style="1" customWidth="1"/>
    <col min="14098" max="14098" width="9.140625" style="1"/>
    <col min="14099" max="14099" width="12.85546875" style="1" bestFit="1" customWidth="1"/>
    <col min="14100" max="14336" width="9.140625" style="1"/>
    <col min="14337" max="14337" width="6.28515625" style="1" customWidth="1"/>
    <col min="14338" max="14338" width="7.42578125" style="1" customWidth="1"/>
    <col min="14339" max="14339" width="13.140625" style="1" customWidth="1"/>
    <col min="14340" max="14341" width="9.140625" style="1"/>
    <col min="14342" max="14344" width="6.7109375" style="1" customWidth="1"/>
    <col min="14345" max="14345" width="6.85546875" style="1" customWidth="1"/>
    <col min="14346" max="14346" width="7.140625" style="1" customWidth="1"/>
    <col min="14347" max="14347" width="6.7109375" style="1" customWidth="1"/>
    <col min="14348" max="14348" width="7.85546875" style="1" customWidth="1"/>
    <col min="14349" max="14349" width="12.28515625" style="1" customWidth="1"/>
    <col min="14350" max="14350" width="12.5703125" style="1" customWidth="1"/>
    <col min="14351" max="14351" width="8.28515625" style="1" customWidth="1"/>
    <col min="14352" max="14352" width="11.28515625" style="1" customWidth="1"/>
    <col min="14353" max="14353" width="18.28515625" style="1" customWidth="1"/>
    <col min="14354" max="14354" width="9.140625" style="1"/>
    <col min="14355" max="14355" width="12.85546875" style="1" bestFit="1" customWidth="1"/>
    <col min="14356" max="14592" width="9.140625" style="1"/>
    <col min="14593" max="14593" width="6.28515625" style="1" customWidth="1"/>
    <col min="14594" max="14594" width="7.42578125" style="1" customWidth="1"/>
    <col min="14595" max="14595" width="13.140625" style="1" customWidth="1"/>
    <col min="14596" max="14597" width="9.140625" style="1"/>
    <col min="14598" max="14600" width="6.7109375" style="1" customWidth="1"/>
    <col min="14601" max="14601" width="6.85546875" style="1" customWidth="1"/>
    <col min="14602" max="14602" width="7.140625" style="1" customWidth="1"/>
    <col min="14603" max="14603" width="6.7109375" style="1" customWidth="1"/>
    <col min="14604" max="14604" width="7.85546875" style="1" customWidth="1"/>
    <col min="14605" max="14605" width="12.28515625" style="1" customWidth="1"/>
    <col min="14606" max="14606" width="12.5703125" style="1" customWidth="1"/>
    <col min="14607" max="14607" width="8.28515625" style="1" customWidth="1"/>
    <col min="14608" max="14608" width="11.28515625" style="1" customWidth="1"/>
    <col min="14609" max="14609" width="18.28515625" style="1" customWidth="1"/>
    <col min="14610" max="14610" width="9.140625" style="1"/>
    <col min="14611" max="14611" width="12.85546875" style="1" bestFit="1" customWidth="1"/>
    <col min="14612" max="14848" width="9.140625" style="1"/>
    <col min="14849" max="14849" width="6.28515625" style="1" customWidth="1"/>
    <col min="14850" max="14850" width="7.42578125" style="1" customWidth="1"/>
    <col min="14851" max="14851" width="13.140625" style="1" customWidth="1"/>
    <col min="14852" max="14853" width="9.140625" style="1"/>
    <col min="14854" max="14856" width="6.7109375" style="1" customWidth="1"/>
    <col min="14857" max="14857" width="6.85546875" style="1" customWidth="1"/>
    <col min="14858" max="14858" width="7.140625" style="1" customWidth="1"/>
    <col min="14859" max="14859" width="6.7109375" style="1" customWidth="1"/>
    <col min="14860" max="14860" width="7.85546875" style="1" customWidth="1"/>
    <col min="14861" max="14861" width="12.28515625" style="1" customWidth="1"/>
    <col min="14862" max="14862" width="12.5703125" style="1" customWidth="1"/>
    <col min="14863" max="14863" width="8.28515625" style="1" customWidth="1"/>
    <col min="14864" max="14864" width="11.28515625" style="1" customWidth="1"/>
    <col min="14865" max="14865" width="18.28515625" style="1" customWidth="1"/>
    <col min="14866" max="14866" width="9.140625" style="1"/>
    <col min="14867" max="14867" width="12.85546875" style="1" bestFit="1" customWidth="1"/>
    <col min="14868" max="15104" width="9.140625" style="1"/>
    <col min="15105" max="15105" width="6.28515625" style="1" customWidth="1"/>
    <col min="15106" max="15106" width="7.42578125" style="1" customWidth="1"/>
    <col min="15107" max="15107" width="13.140625" style="1" customWidth="1"/>
    <col min="15108" max="15109" width="9.140625" style="1"/>
    <col min="15110" max="15112" width="6.7109375" style="1" customWidth="1"/>
    <col min="15113" max="15113" width="6.85546875" style="1" customWidth="1"/>
    <col min="15114" max="15114" width="7.140625" style="1" customWidth="1"/>
    <col min="15115" max="15115" width="6.7109375" style="1" customWidth="1"/>
    <col min="15116" max="15116" width="7.85546875" style="1" customWidth="1"/>
    <col min="15117" max="15117" width="12.28515625" style="1" customWidth="1"/>
    <col min="15118" max="15118" width="12.5703125" style="1" customWidth="1"/>
    <col min="15119" max="15119" width="8.28515625" style="1" customWidth="1"/>
    <col min="15120" max="15120" width="11.28515625" style="1" customWidth="1"/>
    <col min="15121" max="15121" width="18.28515625" style="1" customWidth="1"/>
    <col min="15122" max="15122" width="9.140625" style="1"/>
    <col min="15123" max="15123" width="12.85546875" style="1" bestFit="1" customWidth="1"/>
    <col min="15124" max="15360" width="9.140625" style="1"/>
    <col min="15361" max="15361" width="6.28515625" style="1" customWidth="1"/>
    <col min="15362" max="15362" width="7.42578125" style="1" customWidth="1"/>
    <col min="15363" max="15363" width="13.140625" style="1" customWidth="1"/>
    <col min="15364" max="15365" width="9.140625" style="1"/>
    <col min="15366" max="15368" width="6.7109375" style="1" customWidth="1"/>
    <col min="15369" max="15369" width="6.85546875" style="1" customWidth="1"/>
    <col min="15370" max="15370" width="7.140625" style="1" customWidth="1"/>
    <col min="15371" max="15371" width="6.7109375" style="1" customWidth="1"/>
    <col min="15372" max="15372" width="7.85546875" style="1" customWidth="1"/>
    <col min="15373" max="15373" width="12.28515625" style="1" customWidth="1"/>
    <col min="15374" max="15374" width="12.5703125" style="1" customWidth="1"/>
    <col min="15375" max="15375" width="8.28515625" style="1" customWidth="1"/>
    <col min="15376" max="15376" width="11.28515625" style="1" customWidth="1"/>
    <col min="15377" max="15377" width="18.28515625" style="1" customWidth="1"/>
    <col min="15378" max="15378" width="9.140625" style="1"/>
    <col min="15379" max="15379" width="12.85546875" style="1" bestFit="1" customWidth="1"/>
    <col min="15380" max="15616" width="9.140625" style="1"/>
    <col min="15617" max="15617" width="6.28515625" style="1" customWidth="1"/>
    <col min="15618" max="15618" width="7.42578125" style="1" customWidth="1"/>
    <col min="15619" max="15619" width="13.140625" style="1" customWidth="1"/>
    <col min="15620" max="15621" width="9.140625" style="1"/>
    <col min="15622" max="15624" width="6.7109375" style="1" customWidth="1"/>
    <col min="15625" max="15625" width="6.85546875" style="1" customWidth="1"/>
    <col min="15626" max="15626" width="7.140625" style="1" customWidth="1"/>
    <col min="15627" max="15627" width="6.7109375" style="1" customWidth="1"/>
    <col min="15628" max="15628" width="7.85546875" style="1" customWidth="1"/>
    <col min="15629" max="15629" width="12.28515625" style="1" customWidth="1"/>
    <col min="15630" max="15630" width="12.5703125" style="1" customWidth="1"/>
    <col min="15631" max="15631" width="8.28515625" style="1" customWidth="1"/>
    <col min="15632" max="15632" width="11.28515625" style="1" customWidth="1"/>
    <col min="15633" max="15633" width="18.28515625" style="1" customWidth="1"/>
    <col min="15634" max="15634" width="9.140625" style="1"/>
    <col min="15635" max="15635" width="12.85546875" style="1" bestFit="1" customWidth="1"/>
    <col min="15636" max="15872" width="9.140625" style="1"/>
    <col min="15873" max="15873" width="6.28515625" style="1" customWidth="1"/>
    <col min="15874" max="15874" width="7.42578125" style="1" customWidth="1"/>
    <col min="15875" max="15875" width="13.140625" style="1" customWidth="1"/>
    <col min="15876" max="15877" width="9.140625" style="1"/>
    <col min="15878" max="15880" width="6.7109375" style="1" customWidth="1"/>
    <col min="15881" max="15881" width="6.85546875" style="1" customWidth="1"/>
    <col min="15882" max="15882" width="7.140625" style="1" customWidth="1"/>
    <col min="15883" max="15883" width="6.7109375" style="1" customWidth="1"/>
    <col min="15884" max="15884" width="7.85546875" style="1" customWidth="1"/>
    <col min="15885" max="15885" width="12.28515625" style="1" customWidth="1"/>
    <col min="15886" max="15886" width="12.5703125" style="1" customWidth="1"/>
    <col min="15887" max="15887" width="8.28515625" style="1" customWidth="1"/>
    <col min="15888" max="15888" width="11.28515625" style="1" customWidth="1"/>
    <col min="15889" max="15889" width="18.28515625" style="1" customWidth="1"/>
    <col min="15890" max="15890" width="9.140625" style="1"/>
    <col min="15891" max="15891" width="12.85546875" style="1" bestFit="1" customWidth="1"/>
    <col min="15892" max="16128" width="9.140625" style="1"/>
    <col min="16129" max="16129" width="6.28515625" style="1" customWidth="1"/>
    <col min="16130" max="16130" width="7.42578125" style="1" customWidth="1"/>
    <col min="16131" max="16131" width="13.140625" style="1" customWidth="1"/>
    <col min="16132" max="16133" width="9.140625" style="1"/>
    <col min="16134" max="16136" width="6.7109375" style="1" customWidth="1"/>
    <col min="16137" max="16137" width="6.85546875" style="1" customWidth="1"/>
    <col min="16138" max="16138" width="7.140625" style="1" customWidth="1"/>
    <col min="16139" max="16139" width="6.7109375" style="1" customWidth="1"/>
    <col min="16140" max="16140" width="7.85546875" style="1" customWidth="1"/>
    <col min="16141" max="16141" width="12.28515625" style="1" customWidth="1"/>
    <col min="16142" max="16142" width="12.5703125" style="1" customWidth="1"/>
    <col min="16143" max="16143" width="8.28515625" style="1" customWidth="1"/>
    <col min="16144" max="16144" width="11.28515625" style="1" customWidth="1"/>
    <col min="16145" max="16145" width="18.28515625" style="1" customWidth="1"/>
    <col min="16146" max="16146" width="9.140625" style="1"/>
    <col min="16147" max="16147" width="12.85546875" style="1" bestFit="1" customWidth="1"/>
    <col min="16148" max="16384" width="9.140625" style="1"/>
  </cols>
  <sheetData>
    <row r="1" spans="1:17" ht="15.75" x14ac:dyDescent="0.25">
      <c r="A1" s="193" t="s">
        <v>434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</row>
    <row r="2" spans="1:17" ht="25.9" customHeight="1" x14ac:dyDescent="0.2">
      <c r="A2" s="191" t="s">
        <v>25</v>
      </c>
      <c r="B2" s="191" t="s">
        <v>41</v>
      </c>
      <c r="C2" s="191" t="s">
        <v>26</v>
      </c>
      <c r="D2" s="191" t="s">
        <v>27</v>
      </c>
      <c r="E2" s="191" t="s">
        <v>28</v>
      </c>
      <c r="F2" s="191" t="s">
        <v>29</v>
      </c>
      <c r="G2" s="191"/>
      <c r="H2" s="191"/>
      <c r="I2" s="191" t="s">
        <v>30</v>
      </c>
      <c r="J2" s="191"/>
      <c r="K2" s="191"/>
      <c r="L2" s="191" t="s">
        <v>31</v>
      </c>
      <c r="M2" s="191"/>
      <c r="N2" s="191" t="s">
        <v>32</v>
      </c>
      <c r="O2" s="191" t="s">
        <v>33</v>
      </c>
    </row>
    <row r="3" spans="1:17" ht="48.6" customHeight="1" x14ac:dyDescent="0.2">
      <c r="A3" s="191"/>
      <c r="B3" s="191"/>
      <c r="C3" s="191"/>
      <c r="D3" s="191"/>
      <c r="E3" s="191"/>
      <c r="F3" s="26" t="s">
        <v>34</v>
      </c>
      <c r="G3" s="25" t="s">
        <v>12</v>
      </c>
      <c r="H3" s="25" t="s">
        <v>22</v>
      </c>
      <c r="I3" s="26" t="s">
        <v>34</v>
      </c>
      <c r="J3" s="25" t="s">
        <v>12</v>
      </c>
      <c r="K3" s="25" t="s">
        <v>22</v>
      </c>
      <c r="L3" s="25" t="s">
        <v>35</v>
      </c>
      <c r="M3" s="25" t="s">
        <v>42</v>
      </c>
      <c r="N3" s="191"/>
      <c r="O3" s="191"/>
    </row>
    <row r="4" spans="1:17" ht="18" customHeight="1" x14ac:dyDescent="0.2">
      <c r="A4" s="27">
        <v>1</v>
      </c>
      <c r="B4" s="27">
        <v>2</v>
      </c>
      <c r="C4" s="27">
        <v>3</v>
      </c>
      <c r="D4" s="27">
        <v>4</v>
      </c>
      <c r="E4" s="27">
        <v>5</v>
      </c>
      <c r="F4" s="192">
        <v>6</v>
      </c>
      <c r="G4" s="192"/>
      <c r="H4" s="192"/>
      <c r="I4" s="192">
        <v>7</v>
      </c>
      <c r="J4" s="192"/>
      <c r="K4" s="192"/>
      <c r="L4" s="27">
        <v>8</v>
      </c>
      <c r="M4" s="27">
        <v>9</v>
      </c>
      <c r="N4" s="28" t="s">
        <v>36</v>
      </c>
      <c r="O4" s="27">
        <v>11</v>
      </c>
    </row>
    <row r="5" spans="1:17" ht="18" customHeight="1" x14ac:dyDescent="0.2">
      <c r="A5" s="27">
        <v>2</v>
      </c>
      <c r="B5" s="181">
        <v>2021</v>
      </c>
      <c r="C5" s="230" t="s">
        <v>57</v>
      </c>
      <c r="D5" s="233">
        <v>33</v>
      </c>
      <c r="E5" s="233">
        <v>3</v>
      </c>
      <c r="F5" s="30"/>
      <c r="G5" s="30"/>
      <c r="H5" s="30"/>
      <c r="I5" s="31"/>
      <c r="J5" s="31"/>
      <c r="K5" s="30"/>
      <c r="L5" s="29"/>
      <c r="M5" s="32"/>
      <c r="N5" s="231">
        <f>(F5*I5*L5*M5)</f>
        <v>0</v>
      </c>
      <c r="O5" s="181"/>
    </row>
    <row r="6" spans="1:17" ht="18" customHeight="1" x14ac:dyDescent="0.2">
      <c r="A6" s="27">
        <v>3</v>
      </c>
      <c r="B6" s="181"/>
      <c r="C6" s="230" t="s">
        <v>58</v>
      </c>
      <c r="D6" s="233">
        <v>34</v>
      </c>
      <c r="E6" s="233">
        <v>3</v>
      </c>
      <c r="F6" s="30"/>
      <c r="G6" s="30"/>
      <c r="H6" s="30"/>
      <c r="I6" s="31"/>
      <c r="J6" s="31"/>
      <c r="K6" s="30"/>
      <c r="L6" s="29"/>
      <c r="M6" s="32"/>
      <c r="N6" s="231">
        <f t="shared" ref="N6:N12" si="0">(F6*I6*L6*M6)</f>
        <v>0</v>
      </c>
      <c r="O6" s="181"/>
    </row>
    <row r="7" spans="1:17" ht="18" customHeight="1" x14ac:dyDescent="0.2">
      <c r="A7" s="27">
        <v>4</v>
      </c>
      <c r="B7" s="181"/>
      <c r="C7" s="230" t="s">
        <v>59</v>
      </c>
      <c r="D7" s="233">
        <v>14</v>
      </c>
      <c r="E7" s="233">
        <v>1</v>
      </c>
      <c r="F7" s="30"/>
      <c r="G7" s="30"/>
      <c r="H7" s="30"/>
      <c r="I7" s="31"/>
      <c r="J7" s="31"/>
      <c r="K7" s="30"/>
      <c r="L7" s="29"/>
      <c r="M7" s="32"/>
      <c r="N7" s="231">
        <f t="shared" si="0"/>
        <v>0</v>
      </c>
      <c r="O7" s="181"/>
    </row>
    <row r="8" spans="1:17" ht="18" customHeight="1" x14ac:dyDescent="0.2">
      <c r="A8" s="27">
        <v>7</v>
      </c>
      <c r="B8" s="181"/>
      <c r="C8" s="230" t="s">
        <v>62</v>
      </c>
      <c r="D8" s="233">
        <v>43</v>
      </c>
      <c r="E8" s="233">
        <v>3</v>
      </c>
      <c r="F8" s="30"/>
      <c r="G8" s="30"/>
      <c r="H8" s="30"/>
      <c r="I8" s="31"/>
      <c r="J8" s="31"/>
      <c r="K8" s="30"/>
      <c r="L8" s="29"/>
      <c r="M8" s="32"/>
      <c r="N8" s="231">
        <f t="shared" si="0"/>
        <v>0</v>
      </c>
      <c r="O8" s="181"/>
    </row>
    <row r="9" spans="1:17" ht="18" customHeight="1" x14ac:dyDescent="0.2">
      <c r="A9" s="27">
        <v>9</v>
      </c>
      <c r="B9" s="194">
        <v>2022</v>
      </c>
      <c r="C9" s="230" t="s">
        <v>64</v>
      </c>
      <c r="D9" s="233">
        <v>46</v>
      </c>
      <c r="E9" s="233">
        <v>4</v>
      </c>
      <c r="F9" s="30"/>
      <c r="G9" s="30"/>
      <c r="H9" s="30"/>
      <c r="I9" s="31"/>
      <c r="J9" s="31"/>
      <c r="K9" s="30"/>
      <c r="L9" s="29"/>
      <c r="M9" s="32"/>
      <c r="N9" s="231">
        <f t="shared" si="0"/>
        <v>0</v>
      </c>
      <c r="O9" s="181"/>
    </row>
    <row r="10" spans="1:17" ht="18" customHeight="1" x14ac:dyDescent="0.2">
      <c r="A10" s="27">
        <v>10</v>
      </c>
      <c r="B10" s="173"/>
      <c r="C10" s="230" t="s">
        <v>65</v>
      </c>
      <c r="D10" s="233">
        <v>38</v>
      </c>
      <c r="E10" s="233">
        <v>3</v>
      </c>
      <c r="F10" s="30"/>
      <c r="G10" s="30"/>
      <c r="H10" s="30"/>
      <c r="I10" s="31"/>
      <c r="J10" s="31"/>
      <c r="K10" s="30"/>
      <c r="L10" s="29"/>
      <c r="M10" s="32"/>
      <c r="N10" s="231">
        <f t="shared" si="0"/>
        <v>0</v>
      </c>
      <c r="O10" s="181"/>
    </row>
    <row r="11" spans="1:17" ht="18" customHeight="1" x14ac:dyDescent="0.2">
      <c r="A11" s="27">
        <v>13</v>
      </c>
      <c r="B11" s="173"/>
      <c r="C11" s="230" t="s">
        <v>67</v>
      </c>
      <c r="D11" s="233">
        <v>4</v>
      </c>
      <c r="E11" s="233">
        <v>1</v>
      </c>
      <c r="F11" s="30"/>
      <c r="G11" s="30"/>
      <c r="H11" s="30"/>
      <c r="I11" s="31"/>
      <c r="J11" s="31"/>
      <c r="K11" s="30"/>
      <c r="L11" s="29"/>
      <c r="M11" s="32"/>
      <c r="N11" s="231">
        <f t="shared" si="0"/>
        <v>0</v>
      </c>
      <c r="O11" s="181"/>
    </row>
    <row r="12" spans="1:17" ht="18" customHeight="1" x14ac:dyDescent="0.2">
      <c r="A12" s="27">
        <v>16</v>
      </c>
      <c r="B12" s="40">
        <v>2023</v>
      </c>
      <c r="C12" s="230" t="s">
        <v>71</v>
      </c>
      <c r="D12" s="233">
        <v>21</v>
      </c>
      <c r="E12" s="233">
        <v>2</v>
      </c>
      <c r="F12" s="30"/>
      <c r="G12" s="30"/>
      <c r="H12" s="30"/>
      <c r="I12" s="31"/>
      <c r="J12" s="31"/>
      <c r="K12" s="30"/>
      <c r="L12" s="29"/>
      <c r="M12" s="32"/>
      <c r="N12" s="231">
        <f t="shared" si="0"/>
        <v>0</v>
      </c>
      <c r="O12" s="181"/>
    </row>
    <row r="13" spans="1:17" ht="18" customHeight="1" x14ac:dyDescent="0.2">
      <c r="A13" s="177" t="s">
        <v>37</v>
      </c>
      <c r="B13" s="177"/>
      <c r="C13" s="177"/>
      <c r="D13" s="29">
        <f>SUM(D5:D12)</f>
        <v>233</v>
      </c>
      <c r="E13" s="29">
        <f>SUM(E5:E12)</f>
        <v>20</v>
      </c>
      <c r="F13" s="29">
        <f>SUM(F5:F12)</f>
        <v>0</v>
      </c>
      <c r="G13" s="29">
        <f>SUM(G5:G12)</f>
        <v>0</v>
      </c>
      <c r="H13" s="29">
        <f>SUM(H5:H12)</f>
        <v>0</v>
      </c>
      <c r="I13" s="29"/>
      <c r="J13" s="29"/>
      <c r="K13" s="29"/>
      <c r="L13" s="29"/>
      <c r="M13" s="29"/>
      <c r="N13" s="33">
        <f>SUM(N5:N12)</f>
        <v>0</v>
      </c>
      <c r="O13" s="35"/>
    </row>
    <row r="14" spans="1:17" x14ac:dyDescent="0.2">
      <c r="P14" s="3"/>
    </row>
    <row r="15" spans="1:17" s="4" customFormat="1" ht="15.75" x14ac:dyDescent="0.25">
      <c r="A15" s="5"/>
      <c r="B15" s="4" t="s">
        <v>26</v>
      </c>
      <c r="C15" s="5">
        <f>COUNTA(C5:C12)</f>
        <v>8</v>
      </c>
      <c r="P15" s="2"/>
      <c r="Q15" s="2"/>
    </row>
  </sheetData>
  <mergeCells count="17">
    <mergeCell ref="F4:H4"/>
    <mergeCell ref="I4:K4"/>
    <mergeCell ref="F2:H2"/>
    <mergeCell ref="A1:O1"/>
    <mergeCell ref="A2:A3"/>
    <mergeCell ref="B2:B3"/>
    <mergeCell ref="C2:C3"/>
    <mergeCell ref="D2:D3"/>
    <mergeCell ref="E2:E3"/>
    <mergeCell ref="I2:K2"/>
    <mergeCell ref="L2:M2"/>
    <mergeCell ref="N2:N3"/>
    <mergeCell ref="O2:O3"/>
    <mergeCell ref="A13:C13"/>
    <mergeCell ref="O5:O12"/>
    <mergeCell ref="B5:B8"/>
    <mergeCell ref="B9:B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87CF9-469B-4B0F-8541-0EADDCA11D66}">
  <dimension ref="A2:N1138"/>
  <sheetViews>
    <sheetView tabSelected="1" topLeftCell="A94" zoomScaleNormal="100" workbookViewId="0">
      <selection activeCell="A8" sqref="A8:H8"/>
    </sheetView>
  </sheetViews>
  <sheetFormatPr defaultColWidth="14.42578125" defaultRowHeight="18.75" x14ac:dyDescent="0.2"/>
  <cols>
    <col min="1" max="1" width="7.5703125" style="43" customWidth="1"/>
    <col min="2" max="2" width="14.140625" style="45" customWidth="1"/>
    <col min="3" max="3" width="25.140625" style="45" customWidth="1"/>
    <col min="4" max="4" width="11.7109375" style="45" customWidth="1"/>
    <col min="5" max="5" width="9" style="43" bestFit="1" customWidth="1"/>
    <col min="6" max="6" width="9.42578125" style="43" customWidth="1"/>
    <col min="7" max="7" width="15.42578125" style="43" customWidth="1"/>
    <col min="8" max="8" width="48" style="43" bestFit="1" customWidth="1"/>
    <col min="9" max="16384" width="14.42578125" style="45"/>
  </cols>
  <sheetData>
    <row r="2" spans="1:14" x14ac:dyDescent="0.2">
      <c r="A2" s="206" t="s">
        <v>75</v>
      </c>
      <c r="B2" s="206"/>
      <c r="C2" s="206"/>
      <c r="D2" s="206"/>
      <c r="E2" s="206"/>
      <c r="F2" s="195" t="s">
        <v>3</v>
      </c>
      <c r="G2" s="195"/>
      <c r="H2" s="195"/>
      <c r="I2" s="43"/>
      <c r="J2" s="43"/>
      <c r="K2" s="43"/>
      <c r="L2" s="43"/>
      <c r="M2" s="43"/>
      <c r="N2" s="43"/>
    </row>
    <row r="3" spans="1:14" x14ac:dyDescent="0.2">
      <c r="A3" s="195" t="s">
        <v>19</v>
      </c>
      <c r="B3" s="195"/>
      <c r="C3" s="195"/>
      <c r="D3" s="195"/>
      <c r="E3" s="195"/>
      <c r="F3" s="196" t="s">
        <v>76</v>
      </c>
      <c r="G3" s="196"/>
      <c r="H3" s="196"/>
      <c r="I3" s="43"/>
      <c r="J3" s="43"/>
      <c r="K3" s="43"/>
      <c r="L3" s="43"/>
      <c r="M3" s="43"/>
      <c r="N3" s="43"/>
    </row>
    <row r="4" spans="1:14" x14ac:dyDescent="0.2">
      <c r="A4" s="44"/>
      <c r="B4" s="44"/>
      <c r="C4" s="44"/>
      <c r="D4" s="44"/>
      <c r="E4" s="46"/>
      <c r="F4" s="46"/>
      <c r="I4" s="43"/>
      <c r="J4" s="43"/>
      <c r="K4" s="43"/>
      <c r="L4" s="43"/>
      <c r="M4" s="43"/>
      <c r="N4" s="43"/>
    </row>
    <row r="5" spans="1:14" x14ac:dyDescent="0.2">
      <c r="B5" s="43"/>
      <c r="C5" s="43"/>
      <c r="D5" s="234"/>
      <c r="E5" s="234"/>
      <c r="F5" s="197" t="s">
        <v>116</v>
      </c>
      <c r="G5" s="197"/>
      <c r="H5" s="197"/>
      <c r="I5" s="43"/>
      <c r="J5" s="43"/>
      <c r="K5" s="43"/>
      <c r="L5" s="43"/>
      <c r="M5" s="43"/>
      <c r="N5" s="43"/>
    </row>
    <row r="6" spans="1:14" x14ac:dyDescent="0.2">
      <c r="B6" s="43"/>
      <c r="C6" s="43"/>
      <c r="D6" s="47"/>
      <c r="E6" s="47"/>
      <c r="F6" s="47"/>
      <c r="G6" s="47"/>
      <c r="H6" s="47"/>
      <c r="I6" s="43"/>
      <c r="J6" s="43"/>
      <c r="K6" s="43"/>
      <c r="L6" s="43"/>
      <c r="M6" s="43"/>
      <c r="N6" s="43"/>
    </row>
    <row r="7" spans="1:14" ht="46.5" customHeight="1" x14ac:dyDescent="0.2">
      <c r="A7" s="207" t="s">
        <v>440</v>
      </c>
      <c r="B7" s="201"/>
      <c r="C7" s="201"/>
      <c r="D7" s="201"/>
      <c r="E7" s="201"/>
      <c r="F7" s="201"/>
      <c r="G7" s="201"/>
      <c r="H7" s="201"/>
      <c r="I7" s="43"/>
      <c r="J7" s="43"/>
      <c r="K7" s="43"/>
      <c r="L7" s="43"/>
      <c r="M7" s="43"/>
      <c r="N7" s="43"/>
    </row>
    <row r="8" spans="1:14" x14ac:dyDescent="0.2">
      <c r="A8" s="195" t="s">
        <v>77</v>
      </c>
      <c r="B8" s="201"/>
      <c r="C8" s="201"/>
      <c r="D8" s="201"/>
      <c r="E8" s="201"/>
      <c r="F8" s="201"/>
      <c r="G8" s="201"/>
      <c r="H8" s="201"/>
      <c r="I8" s="43"/>
      <c r="J8" s="43"/>
      <c r="K8" s="43"/>
      <c r="L8" s="43"/>
      <c r="M8" s="43"/>
      <c r="N8" s="43"/>
    </row>
    <row r="9" spans="1:14" x14ac:dyDescent="0.2">
      <c r="A9" s="202"/>
      <c r="B9" s="202"/>
      <c r="C9" s="202"/>
      <c r="D9" s="202"/>
      <c r="E9" s="202"/>
      <c r="F9" s="202"/>
      <c r="G9" s="202"/>
      <c r="H9" s="202"/>
      <c r="I9" s="43"/>
      <c r="J9" s="43"/>
      <c r="K9" s="43"/>
      <c r="L9" s="43"/>
      <c r="M9" s="43"/>
      <c r="N9" s="43"/>
    </row>
    <row r="10" spans="1:14" x14ac:dyDescent="0.2">
      <c r="A10" s="203" t="s">
        <v>8</v>
      </c>
      <c r="B10" s="203" t="s">
        <v>4</v>
      </c>
      <c r="C10" s="203" t="s">
        <v>0</v>
      </c>
      <c r="D10" s="203"/>
      <c r="E10" s="203" t="s">
        <v>5</v>
      </c>
      <c r="F10" s="203"/>
      <c r="G10" s="203" t="s">
        <v>78</v>
      </c>
      <c r="H10" s="203" t="s">
        <v>6</v>
      </c>
      <c r="I10" s="43"/>
      <c r="J10" s="43"/>
      <c r="K10" s="43"/>
      <c r="L10" s="43"/>
      <c r="M10" s="43"/>
      <c r="N10" s="43"/>
    </row>
    <row r="11" spans="1:14" x14ac:dyDescent="0.2">
      <c r="A11" s="204"/>
      <c r="B11" s="205"/>
      <c r="C11" s="203"/>
      <c r="D11" s="203"/>
      <c r="E11" s="48" t="s">
        <v>7</v>
      </c>
      <c r="F11" s="48" t="s">
        <v>423</v>
      </c>
      <c r="G11" s="204"/>
      <c r="H11" s="204"/>
      <c r="I11" s="43"/>
      <c r="J11" s="43"/>
      <c r="K11" s="43"/>
      <c r="L11" s="43"/>
      <c r="M11" s="43"/>
      <c r="N11" s="43"/>
    </row>
    <row r="12" spans="1:14" x14ac:dyDescent="0.2">
      <c r="A12" s="49">
        <v>1</v>
      </c>
      <c r="B12" s="49">
        <v>2</v>
      </c>
      <c r="C12" s="49">
        <v>3</v>
      </c>
      <c r="D12" s="49">
        <v>4</v>
      </c>
      <c r="E12" s="49">
        <v>5</v>
      </c>
      <c r="F12" s="49">
        <v>6</v>
      </c>
      <c r="G12" s="49">
        <v>7</v>
      </c>
      <c r="H12" s="49">
        <v>8</v>
      </c>
      <c r="I12" s="43"/>
      <c r="J12" s="43"/>
      <c r="K12" s="43"/>
      <c r="L12" s="43"/>
      <c r="M12" s="43"/>
      <c r="N12" s="43"/>
    </row>
    <row r="13" spans="1:14" x14ac:dyDescent="0.2">
      <c r="A13" s="198" t="s">
        <v>90</v>
      </c>
      <c r="B13" s="198"/>
      <c r="C13" s="198"/>
      <c r="D13" s="198"/>
      <c r="E13" s="198"/>
      <c r="F13" s="198"/>
      <c r="G13" s="198"/>
      <c r="H13" s="198"/>
      <c r="I13" s="43"/>
      <c r="J13" s="43"/>
      <c r="K13" s="43"/>
      <c r="L13" s="43"/>
      <c r="M13" s="43"/>
      <c r="N13" s="43"/>
    </row>
    <row r="14" spans="1:14" s="51" customFormat="1" x14ac:dyDescent="0.2">
      <c r="A14" s="199" t="s">
        <v>182</v>
      </c>
      <c r="B14" s="199"/>
      <c r="C14" s="199"/>
      <c r="D14" s="199"/>
      <c r="E14" s="199"/>
      <c r="F14" s="199"/>
      <c r="G14" s="199"/>
      <c r="H14" s="50"/>
      <c r="I14" s="44"/>
      <c r="J14" s="44"/>
      <c r="K14" s="44"/>
      <c r="L14" s="44"/>
      <c r="M14" s="44"/>
      <c r="N14" s="44"/>
    </row>
    <row r="15" spans="1:14" s="59" customFormat="1" x14ac:dyDescent="0.2">
      <c r="A15" s="56">
        <v>1</v>
      </c>
      <c r="B15" s="52">
        <v>111321010</v>
      </c>
      <c r="C15" s="53" t="s">
        <v>166</v>
      </c>
      <c r="D15" s="54" t="s">
        <v>167</v>
      </c>
      <c r="E15" s="55">
        <v>3.36</v>
      </c>
      <c r="F15" s="56">
        <v>93</v>
      </c>
      <c r="G15" s="56" t="s">
        <v>12</v>
      </c>
      <c r="H15" s="224" t="s">
        <v>424</v>
      </c>
      <c r="I15" s="58"/>
      <c r="J15" s="58"/>
      <c r="K15" s="58"/>
      <c r="L15" s="58"/>
      <c r="M15" s="58"/>
      <c r="N15" s="58"/>
    </row>
    <row r="16" spans="1:14" s="59" customFormat="1" x14ac:dyDescent="0.2">
      <c r="A16" s="66">
        <v>2</v>
      </c>
      <c r="B16" s="52">
        <v>111321018</v>
      </c>
      <c r="C16" s="53" t="s">
        <v>168</v>
      </c>
      <c r="D16" s="54" t="s">
        <v>169</v>
      </c>
      <c r="E16" s="55">
        <v>3.23</v>
      </c>
      <c r="F16" s="56">
        <v>88</v>
      </c>
      <c r="G16" s="56" t="s">
        <v>12</v>
      </c>
      <c r="H16" s="224" t="s">
        <v>424</v>
      </c>
      <c r="I16" s="58"/>
      <c r="J16" s="58"/>
      <c r="K16" s="58"/>
      <c r="L16" s="58"/>
      <c r="M16" s="58"/>
      <c r="N16" s="58"/>
    </row>
    <row r="17" spans="1:14" s="59" customFormat="1" x14ac:dyDescent="0.2">
      <c r="A17" s="66">
        <v>3</v>
      </c>
      <c r="B17" s="52">
        <v>111321031</v>
      </c>
      <c r="C17" s="53" t="s">
        <v>170</v>
      </c>
      <c r="D17" s="53" t="s">
        <v>171</v>
      </c>
      <c r="E17" s="55">
        <v>3.52</v>
      </c>
      <c r="F17" s="56">
        <v>93</v>
      </c>
      <c r="G17" s="56" t="s">
        <v>12</v>
      </c>
      <c r="H17" s="224" t="s">
        <v>424</v>
      </c>
      <c r="I17" s="58"/>
      <c r="J17" s="58"/>
      <c r="K17" s="58"/>
      <c r="L17" s="58"/>
      <c r="M17" s="58"/>
      <c r="N17" s="58"/>
    </row>
    <row r="18" spans="1:14" s="59" customFormat="1" x14ac:dyDescent="0.2">
      <c r="A18" s="66">
        <v>4</v>
      </c>
      <c r="B18" s="52">
        <v>111321053</v>
      </c>
      <c r="C18" s="53" t="s">
        <v>172</v>
      </c>
      <c r="D18" s="53" t="s">
        <v>173</v>
      </c>
      <c r="E18" s="55">
        <v>3.5</v>
      </c>
      <c r="F18" s="56">
        <v>85</v>
      </c>
      <c r="G18" s="56" t="s">
        <v>12</v>
      </c>
      <c r="H18" s="224" t="s">
        <v>424</v>
      </c>
      <c r="I18" s="58"/>
      <c r="J18" s="58"/>
      <c r="K18" s="58"/>
      <c r="L18" s="58"/>
      <c r="M18" s="58"/>
      <c r="N18" s="58"/>
    </row>
    <row r="19" spans="1:14" s="59" customFormat="1" x14ac:dyDescent="0.2">
      <c r="A19" s="66">
        <v>5</v>
      </c>
      <c r="B19" s="52">
        <v>111321057</v>
      </c>
      <c r="C19" s="53" t="s">
        <v>174</v>
      </c>
      <c r="D19" s="53" t="s">
        <v>175</v>
      </c>
      <c r="E19" s="55">
        <v>3.45</v>
      </c>
      <c r="F19" s="56">
        <v>95</v>
      </c>
      <c r="G19" s="56" t="s">
        <v>12</v>
      </c>
      <c r="H19" s="224" t="s">
        <v>424</v>
      </c>
      <c r="I19" s="58"/>
      <c r="J19" s="58"/>
      <c r="K19" s="58"/>
      <c r="L19" s="58"/>
      <c r="M19" s="58"/>
      <c r="N19" s="58"/>
    </row>
    <row r="20" spans="1:14" s="59" customFormat="1" x14ac:dyDescent="0.2">
      <c r="A20" s="66">
        <v>6</v>
      </c>
      <c r="B20" s="52">
        <v>111321082</v>
      </c>
      <c r="C20" s="53" t="s">
        <v>176</v>
      </c>
      <c r="D20" s="53" t="s">
        <v>177</v>
      </c>
      <c r="E20" s="55">
        <v>3.52</v>
      </c>
      <c r="F20" s="56">
        <v>91</v>
      </c>
      <c r="G20" s="56" t="s">
        <v>12</v>
      </c>
      <c r="H20" s="224" t="s">
        <v>424</v>
      </c>
      <c r="I20" s="58"/>
      <c r="J20" s="58"/>
      <c r="K20" s="58"/>
      <c r="L20" s="58"/>
      <c r="M20" s="58"/>
      <c r="N20" s="58"/>
    </row>
    <row r="21" spans="1:14" s="59" customFormat="1" x14ac:dyDescent="0.2">
      <c r="A21" s="66">
        <v>7</v>
      </c>
      <c r="B21" s="52">
        <v>111321085</v>
      </c>
      <c r="C21" s="53" t="s">
        <v>178</v>
      </c>
      <c r="D21" s="53" t="s">
        <v>179</v>
      </c>
      <c r="E21" s="55">
        <v>3.2</v>
      </c>
      <c r="F21" s="56">
        <v>87</v>
      </c>
      <c r="G21" s="56" t="s">
        <v>12</v>
      </c>
      <c r="H21" s="224" t="s">
        <v>424</v>
      </c>
      <c r="I21" s="58"/>
      <c r="J21" s="58"/>
      <c r="K21" s="58"/>
      <c r="L21" s="58"/>
      <c r="M21" s="58"/>
      <c r="N21" s="58"/>
    </row>
    <row r="22" spans="1:14" s="59" customFormat="1" x14ac:dyDescent="0.2">
      <c r="A22" s="66">
        <v>8</v>
      </c>
      <c r="B22" s="52">
        <v>111321088</v>
      </c>
      <c r="C22" s="53" t="s">
        <v>180</v>
      </c>
      <c r="D22" s="53" t="s">
        <v>181</v>
      </c>
      <c r="E22" s="55">
        <v>3.3</v>
      </c>
      <c r="F22" s="56">
        <v>82</v>
      </c>
      <c r="G22" s="56" t="s">
        <v>12</v>
      </c>
      <c r="H22" s="224" t="s">
        <v>424</v>
      </c>
      <c r="I22" s="58"/>
      <c r="J22" s="58"/>
      <c r="K22" s="58"/>
      <c r="L22" s="58"/>
      <c r="M22" s="58"/>
      <c r="N22" s="58"/>
    </row>
    <row r="23" spans="1:14" s="59" customFormat="1" x14ac:dyDescent="0.2">
      <c r="A23" s="199" t="s">
        <v>183</v>
      </c>
      <c r="B23" s="199"/>
      <c r="C23" s="199"/>
      <c r="D23" s="199"/>
      <c r="E23" s="199"/>
      <c r="F23" s="199"/>
      <c r="G23" s="199"/>
      <c r="H23" s="63"/>
      <c r="I23" s="58"/>
      <c r="J23" s="58"/>
      <c r="K23" s="58"/>
      <c r="L23" s="58"/>
      <c r="M23" s="58"/>
      <c r="N23" s="58"/>
    </row>
    <row r="24" spans="1:14" s="59" customFormat="1" x14ac:dyDescent="0.2">
      <c r="A24" s="60">
        <v>1</v>
      </c>
      <c r="B24" s="52">
        <v>111321173</v>
      </c>
      <c r="C24" s="61" t="s">
        <v>185</v>
      </c>
      <c r="D24" s="61" t="s">
        <v>79</v>
      </c>
      <c r="E24" s="60">
        <v>3.5</v>
      </c>
      <c r="F24" s="60">
        <v>92</v>
      </c>
      <c r="G24" s="63" t="s">
        <v>12</v>
      </c>
      <c r="H24" s="224" t="s">
        <v>424</v>
      </c>
      <c r="I24" s="58"/>
      <c r="J24" s="58"/>
      <c r="K24" s="58"/>
      <c r="L24" s="58"/>
      <c r="M24" s="58"/>
      <c r="N24" s="58"/>
    </row>
    <row r="25" spans="1:14" s="59" customFormat="1" x14ac:dyDescent="0.2">
      <c r="A25" s="60">
        <v>2</v>
      </c>
      <c r="B25" s="52">
        <v>111321127</v>
      </c>
      <c r="C25" s="61" t="s">
        <v>184</v>
      </c>
      <c r="D25" s="61" t="s">
        <v>102</v>
      </c>
      <c r="E25" s="60">
        <v>3.43</v>
      </c>
      <c r="F25" s="60">
        <v>80</v>
      </c>
      <c r="G25" s="63" t="s">
        <v>12</v>
      </c>
      <c r="H25" s="224" t="s">
        <v>424</v>
      </c>
      <c r="I25" s="58"/>
      <c r="J25" s="58"/>
      <c r="K25" s="58"/>
      <c r="L25" s="58"/>
      <c r="M25" s="58"/>
      <c r="N25" s="58"/>
    </row>
    <row r="26" spans="1:14" s="59" customFormat="1" x14ac:dyDescent="0.2">
      <c r="A26" s="60">
        <v>3</v>
      </c>
      <c r="B26" s="52">
        <v>111321222</v>
      </c>
      <c r="C26" s="61" t="s">
        <v>186</v>
      </c>
      <c r="D26" s="61" t="s">
        <v>113</v>
      </c>
      <c r="E26" s="60">
        <v>3.52</v>
      </c>
      <c r="F26" s="60">
        <v>81</v>
      </c>
      <c r="G26" s="63" t="s">
        <v>12</v>
      </c>
      <c r="H26" s="224" t="s">
        <v>424</v>
      </c>
      <c r="I26" s="58"/>
      <c r="J26" s="58"/>
      <c r="K26" s="58"/>
      <c r="L26" s="58"/>
      <c r="M26" s="58"/>
      <c r="N26" s="58"/>
    </row>
    <row r="27" spans="1:14" s="59" customFormat="1" x14ac:dyDescent="0.2">
      <c r="A27" s="199" t="s">
        <v>187</v>
      </c>
      <c r="B27" s="199"/>
      <c r="C27" s="199"/>
      <c r="D27" s="199"/>
      <c r="E27" s="199"/>
      <c r="F27" s="199"/>
      <c r="G27" s="199"/>
      <c r="H27" s="63"/>
      <c r="I27" s="58"/>
      <c r="J27" s="58"/>
      <c r="K27" s="58"/>
      <c r="L27" s="58"/>
      <c r="M27" s="58"/>
      <c r="N27" s="58"/>
    </row>
    <row r="28" spans="1:14" s="59" customFormat="1" x14ac:dyDescent="0.2">
      <c r="A28" s="60">
        <v>1</v>
      </c>
      <c r="B28" s="56">
        <v>117721002</v>
      </c>
      <c r="C28" s="57" t="s">
        <v>188</v>
      </c>
      <c r="D28" s="214" t="s">
        <v>102</v>
      </c>
      <c r="E28" s="60">
        <v>4</v>
      </c>
      <c r="F28" s="60">
        <v>84</v>
      </c>
      <c r="G28" s="63" t="s">
        <v>12</v>
      </c>
      <c r="H28" s="224" t="s">
        <v>425</v>
      </c>
      <c r="I28" s="58"/>
      <c r="J28" s="58"/>
      <c r="K28" s="58"/>
      <c r="L28" s="58"/>
      <c r="M28" s="58"/>
      <c r="N28" s="58"/>
    </row>
    <row r="29" spans="1:14" s="59" customFormat="1" x14ac:dyDescent="0.2">
      <c r="A29" s="60">
        <v>2</v>
      </c>
      <c r="B29" s="56">
        <v>117721003</v>
      </c>
      <c r="C29" s="57" t="s">
        <v>189</v>
      </c>
      <c r="D29" s="214" t="s">
        <v>84</v>
      </c>
      <c r="E29" s="60">
        <v>4</v>
      </c>
      <c r="F29" s="60">
        <v>81</v>
      </c>
      <c r="G29" s="63" t="s">
        <v>12</v>
      </c>
      <c r="H29" s="224" t="s">
        <v>425</v>
      </c>
      <c r="I29" s="58"/>
      <c r="J29" s="58"/>
      <c r="K29" s="58"/>
      <c r="L29" s="58"/>
      <c r="M29" s="58"/>
      <c r="N29" s="58"/>
    </row>
    <row r="30" spans="1:14" s="59" customFormat="1" x14ac:dyDescent="0.2">
      <c r="A30" s="60">
        <v>3</v>
      </c>
      <c r="B30" s="56">
        <v>117721001</v>
      </c>
      <c r="C30" s="57" t="s">
        <v>190</v>
      </c>
      <c r="D30" s="214" t="s">
        <v>191</v>
      </c>
      <c r="E30" s="60">
        <v>4</v>
      </c>
      <c r="F30" s="60">
        <v>91</v>
      </c>
      <c r="G30" s="63" t="s">
        <v>44</v>
      </c>
      <c r="H30" s="224" t="s">
        <v>425</v>
      </c>
      <c r="I30" s="58"/>
      <c r="J30" s="58"/>
      <c r="K30" s="58"/>
      <c r="L30" s="58"/>
      <c r="M30" s="58"/>
      <c r="N30" s="58"/>
    </row>
    <row r="31" spans="1:14" s="59" customFormat="1" x14ac:dyDescent="0.2">
      <c r="A31" s="60">
        <v>4</v>
      </c>
      <c r="B31" s="56">
        <v>117721014</v>
      </c>
      <c r="C31" s="57" t="s">
        <v>192</v>
      </c>
      <c r="D31" s="214" t="s">
        <v>193</v>
      </c>
      <c r="E31" s="60">
        <v>4</v>
      </c>
      <c r="F31" s="60">
        <v>90</v>
      </c>
      <c r="G31" s="63" t="s">
        <v>44</v>
      </c>
      <c r="H31" s="224" t="s">
        <v>425</v>
      </c>
      <c r="I31" s="58"/>
      <c r="J31" s="58"/>
      <c r="K31" s="58"/>
      <c r="L31" s="58"/>
      <c r="M31" s="58"/>
      <c r="N31" s="58"/>
    </row>
    <row r="32" spans="1:14" s="59" customFormat="1" x14ac:dyDescent="0.2">
      <c r="A32" s="60">
        <v>5</v>
      </c>
      <c r="B32" s="56">
        <v>117721013</v>
      </c>
      <c r="C32" s="57" t="s">
        <v>194</v>
      </c>
      <c r="D32" s="214" t="s">
        <v>195</v>
      </c>
      <c r="E32" s="60">
        <v>4</v>
      </c>
      <c r="F32" s="60">
        <v>91</v>
      </c>
      <c r="G32" s="63" t="s">
        <v>44</v>
      </c>
      <c r="H32" s="224" t="s">
        <v>425</v>
      </c>
      <c r="I32" s="58"/>
      <c r="J32" s="58"/>
      <c r="K32" s="58"/>
      <c r="L32" s="58"/>
      <c r="M32" s="58"/>
      <c r="N32" s="58"/>
    </row>
    <row r="33" spans="1:14" s="59" customFormat="1" x14ac:dyDescent="0.2">
      <c r="A33" s="60">
        <v>6</v>
      </c>
      <c r="B33" s="56">
        <v>117721917</v>
      </c>
      <c r="C33" s="57" t="s">
        <v>197</v>
      </c>
      <c r="D33" s="214" t="s">
        <v>198</v>
      </c>
      <c r="E33" s="60">
        <v>4</v>
      </c>
      <c r="F33" s="60">
        <v>80</v>
      </c>
      <c r="G33" s="63" t="s">
        <v>12</v>
      </c>
      <c r="H33" s="224" t="s">
        <v>425</v>
      </c>
      <c r="I33" s="58"/>
      <c r="J33" s="58"/>
      <c r="K33" s="58"/>
      <c r="L33" s="58"/>
      <c r="M33" s="58"/>
      <c r="N33" s="58"/>
    </row>
    <row r="34" spans="1:14" s="59" customFormat="1" x14ac:dyDescent="0.2">
      <c r="A34" s="198" t="s">
        <v>125</v>
      </c>
      <c r="B34" s="198"/>
      <c r="C34" s="198"/>
      <c r="D34" s="198"/>
      <c r="E34" s="198"/>
      <c r="F34" s="198"/>
      <c r="G34" s="198"/>
      <c r="H34" s="198"/>
      <c r="I34" s="58"/>
      <c r="J34" s="58"/>
      <c r="K34" s="58"/>
      <c r="L34" s="58"/>
      <c r="M34" s="58"/>
      <c r="N34" s="58"/>
    </row>
    <row r="35" spans="1:14" s="59" customFormat="1" x14ac:dyDescent="0.2">
      <c r="A35" s="199" t="s">
        <v>199</v>
      </c>
      <c r="B35" s="199"/>
      <c r="C35" s="199"/>
      <c r="D35" s="199"/>
      <c r="E35" s="199"/>
      <c r="F35" s="199"/>
      <c r="G35" s="199"/>
      <c r="H35" s="50"/>
      <c r="I35" s="58"/>
      <c r="J35" s="58"/>
      <c r="K35" s="58"/>
      <c r="L35" s="58"/>
      <c r="M35" s="58"/>
      <c r="N35" s="58"/>
    </row>
    <row r="36" spans="1:14" s="59" customFormat="1" x14ac:dyDescent="0.2">
      <c r="A36" s="60">
        <v>1</v>
      </c>
      <c r="B36" s="215">
        <v>111322012</v>
      </c>
      <c r="C36" s="216" t="s">
        <v>207</v>
      </c>
      <c r="D36" s="216" t="s">
        <v>101</v>
      </c>
      <c r="E36" s="60">
        <v>3.39</v>
      </c>
      <c r="F36" s="60">
        <v>95</v>
      </c>
      <c r="G36" s="60" t="s">
        <v>12</v>
      </c>
      <c r="H36" s="224" t="s">
        <v>426</v>
      </c>
      <c r="I36" s="58"/>
      <c r="J36" s="58"/>
      <c r="K36" s="58"/>
      <c r="L36" s="58"/>
      <c r="M36" s="58"/>
      <c r="N36" s="58"/>
    </row>
    <row r="37" spans="1:14" s="59" customFormat="1" x14ac:dyDescent="0.2">
      <c r="A37" s="60">
        <v>2</v>
      </c>
      <c r="B37" s="215">
        <v>111322018</v>
      </c>
      <c r="C37" s="216" t="s">
        <v>208</v>
      </c>
      <c r="D37" s="216" t="s">
        <v>209</v>
      </c>
      <c r="E37" s="60">
        <v>3.42</v>
      </c>
      <c r="F37" s="60">
        <v>80</v>
      </c>
      <c r="G37" s="60" t="s">
        <v>12</v>
      </c>
      <c r="H37" s="224" t="s">
        <v>426</v>
      </c>
      <c r="I37" s="58"/>
      <c r="J37" s="58"/>
      <c r="K37" s="58"/>
      <c r="L37" s="58"/>
      <c r="M37" s="58"/>
      <c r="N37" s="58"/>
    </row>
    <row r="38" spans="1:14" s="59" customFormat="1" x14ac:dyDescent="0.2">
      <c r="A38" s="60">
        <v>3</v>
      </c>
      <c r="B38" s="215">
        <v>111322024</v>
      </c>
      <c r="C38" s="216" t="s">
        <v>99</v>
      </c>
      <c r="D38" s="216" t="s">
        <v>210</v>
      </c>
      <c r="E38" s="60">
        <v>3.34</v>
      </c>
      <c r="F38" s="60">
        <v>100</v>
      </c>
      <c r="G38" s="60" t="s">
        <v>12</v>
      </c>
      <c r="H38" s="224" t="s">
        <v>426</v>
      </c>
      <c r="I38" s="58"/>
      <c r="J38" s="58"/>
      <c r="K38" s="58"/>
      <c r="L38" s="58"/>
      <c r="M38" s="58"/>
      <c r="N38" s="58"/>
    </row>
    <row r="39" spans="1:14" s="59" customFormat="1" x14ac:dyDescent="0.2">
      <c r="A39" s="60">
        <v>4</v>
      </c>
      <c r="B39" s="215">
        <v>111322025</v>
      </c>
      <c r="C39" s="216" t="s">
        <v>211</v>
      </c>
      <c r="D39" s="216" t="s">
        <v>210</v>
      </c>
      <c r="E39" s="60">
        <v>3.32</v>
      </c>
      <c r="F39" s="60">
        <v>81</v>
      </c>
      <c r="G39" s="60" t="s">
        <v>12</v>
      </c>
      <c r="H39" s="224" t="s">
        <v>426</v>
      </c>
      <c r="I39" s="58"/>
      <c r="J39" s="58"/>
      <c r="K39" s="58"/>
      <c r="L39" s="58"/>
      <c r="M39" s="58"/>
      <c r="N39" s="58"/>
    </row>
    <row r="40" spans="1:14" s="59" customFormat="1" x14ac:dyDescent="0.3">
      <c r="A40" s="60">
        <v>5</v>
      </c>
      <c r="B40" s="217" t="s">
        <v>212</v>
      </c>
      <c r="C40" s="218" t="s">
        <v>213</v>
      </c>
      <c r="D40" s="219" t="s">
        <v>81</v>
      </c>
      <c r="E40" s="60">
        <v>3.47</v>
      </c>
      <c r="F40" s="60">
        <v>95</v>
      </c>
      <c r="G40" s="60" t="s">
        <v>12</v>
      </c>
      <c r="H40" s="224" t="s">
        <v>426</v>
      </c>
      <c r="I40" s="58"/>
      <c r="J40" s="58"/>
      <c r="K40" s="58"/>
      <c r="L40" s="58"/>
      <c r="M40" s="58"/>
      <c r="N40" s="58"/>
    </row>
    <row r="41" spans="1:14" s="59" customFormat="1" x14ac:dyDescent="0.2">
      <c r="A41" s="60">
        <v>6</v>
      </c>
      <c r="B41" s="215">
        <v>111322033</v>
      </c>
      <c r="C41" s="216" t="s">
        <v>214</v>
      </c>
      <c r="D41" s="216" t="s">
        <v>215</v>
      </c>
      <c r="E41" s="60">
        <v>3.32</v>
      </c>
      <c r="F41" s="60">
        <v>85</v>
      </c>
      <c r="G41" s="60" t="s">
        <v>12</v>
      </c>
      <c r="H41" s="224" t="s">
        <v>426</v>
      </c>
      <c r="I41" s="58"/>
      <c r="J41" s="58"/>
      <c r="K41" s="58"/>
      <c r="L41" s="58"/>
      <c r="M41" s="58"/>
      <c r="N41" s="58"/>
    </row>
    <row r="42" spans="1:14" s="59" customFormat="1" x14ac:dyDescent="0.2">
      <c r="A42" s="60">
        <v>7</v>
      </c>
      <c r="B42" s="215">
        <v>111322119</v>
      </c>
      <c r="C42" s="216" t="s">
        <v>216</v>
      </c>
      <c r="D42" s="216" t="s">
        <v>217</v>
      </c>
      <c r="E42" s="60">
        <v>3.53</v>
      </c>
      <c r="F42" s="60">
        <v>82</v>
      </c>
      <c r="G42" s="60" t="s">
        <v>12</v>
      </c>
      <c r="H42" s="224" t="s">
        <v>426</v>
      </c>
      <c r="I42" s="58"/>
      <c r="J42" s="58"/>
      <c r="K42" s="58"/>
      <c r="L42" s="58"/>
      <c r="M42" s="58"/>
      <c r="N42" s="58"/>
    </row>
    <row r="43" spans="1:14" s="59" customFormat="1" x14ac:dyDescent="0.2">
      <c r="A43" s="60">
        <v>8</v>
      </c>
      <c r="B43" s="215">
        <v>111322126</v>
      </c>
      <c r="C43" s="216" t="s">
        <v>218</v>
      </c>
      <c r="D43" s="216" t="s">
        <v>219</v>
      </c>
      <c r="E43" s="60">
        <v>3.47</v>
      </c>
      <c r="F43" s="60">
        <v>87</v>
      </c>
      <c r="G43" s="60" t="s">
        <v>12</v>
      </c>
      <c r="H43" s="224" t="s">
        <v>426</v>
      </c>
      <c r="I43" s="58"/>
      <c r="J43" s="58"/>
      <c r="K43" s="58"/>
      <c r="L43" s="58"/>
      <c r="M43" s="58"/>
      <c r="N43" s="58"/>
    </row>
    <row r="44" spans="1:14" s="59" customFormat="1" x14ac:dyDescent="0.2">
      <c r="A44" s="60">
        <v>9</v>
      </c>
      <c r="B44" s="215">
        <v>111322131</v>
      </c>
      <c r="C44" s="216" t="s">
        <v>220</v>
      </c>
      <c r="D44" s="216" t="s">
        <v>221</v>
      </c>
      <c r="E44" s="60">
        <v>3.24</v>
      </c>
      <c r="F44" s="60">
        <v>92</v>
      </c>
      <c r="G44" s="60" t="s">
        <v>12</v>
      </c>
      <c r="H44" s="224" t="s">
        <v>426</v>
      </c>
      <c r="I44" s="58"/>
      <c r="J44" s="58"/>
      <c r="K44" s="58"/>
      <c r="L44" s="58"/>
      <c r="M44" s="58"/>
      <c r="N44" s="58"/>
    </row>
    <row r="45" spans="1:14" s="59" customFormat="1" x14ac:dyDescent="0.2">
      <c r="A45" s="60">
        <v>10</v>
      </c>
      <c r="B45" s="215">
        <v>111322132</v>
      </c>
      <c r="C45" s="216" t="s">
        <v>222</v>
      </c>
      <c r="D45" s="216" t="s">
        <v>223</v>
      </c>
      <c r="E45" s="60">
        <v>3.5</v>
      </c>
      <c r="F45" s="60">
        <v>94</v>
      </c>
      <c r="G45" s="60" t="s">
        <v>12</v>
      </c>
      <c r="H45" s="224" t="s">
        <v>426</v>
      </c>
      <c r="I45" s="58"/>
      <c r="J45" s="58"/>
      <c r="K45" s="58"/>
      <c r="L45" s="58"/>
      <c r="M45" s="58"/>
      <c r="N45" s="58"/>
    </row>
    <row r="46" spans="1:14" s="59" customFormat="1" x14ac:dyDescent="0.2">
      <c r="A46" s="60">
        <v>11</v>
      </c>
      <c r="B46" s="215">
        <v>111322134</v>
      </c>
      <c r="C46" s="216" t="s">
        <v>224</v>
      </c>
      <c r="D46" s="216" t="s">
        <v>114</v>
      </c>
      <c r="E46" s="60">
        <v>3.39</v>
      </c>
      <c r="F46" s="60">
        <v>84</v>
      </c>
      <c r="G46" s="60" t="s">
        <v>12</v>
      </c>
      <c r="H46" s="224" t="s">
        <v>426</v>
      </c>
      <c r="I46" s="58"/>
      <c r="J46" s="58"/>
      <c r="K46" s="58"/>
      <c r="L46" s="58"/>
      <c r="M46" s="58"/>
      <c r="N46" s="58"/>
    </row>
    <row r="47" spans="1:14" s="59" customFormat="1" x14ac:dyDescent="0.2">
      <c r="A47" s="60">
        <v>12</v>
      </c>
      <c r="B47" s="215">
        <v>111322135</v>
      </c>
      <c r="C47" s="216" t="s">
        <v>225</v>
      </c>
      <c r="D47" s="216" t="s">
        <v>114</v>
      </c>
      <c r="E47" s="60">
        <v>3.39</v>
      </c>
      <c r="F47" s="60">
        <v>80</v>
      </c>
      <c r="G47" s="60" t="s">
        <v>12</v>
      </c>
      <c r="H47" s="224" t="s">
        <v>426</v>
      </c>
      <c r="I47" s="58"/>
      <c r="J47" s="58"/>
      <c r="K47" s="58"/>
      <c r="L47" s="58"/>
      <c r="M47" s="58"/>
      <c r="N47" s="58"/>
    </row>
    <row r="48" spans="1:14" s="59" customFormat="1" x14ac:dyDescent="0.2">
      <c r="A48" s="60">
        <v>13</v>
      </c>
      <c r="B48" s="215">
        <v>111322138</v>
      </c>
      <c r="C48" s="216" t="s">
        <v>226</v>
      </c>
      <c r="D48" s="216" t="s">
        <v>227</v>
      </c>
      <c r="E48" s="60">
        <v>3.58</v>
      </c>
      <c r="F48" s="60">
        <v>90</v>
      </c>
      <c r="G48" s="60" t="s">
        <v>12</v>
      </c>
      <c r="H48" s="224" t="s">
        <v>426</v>
      </c>
      <c r="I48" s="58"/>
      <c r="J48" s="58"/>
      <c r="K48" s="58"/>
      <c r="L48" s="58"/>
      <c r="M48" s="58"/>
      <c r="N48" s="58"/>
    </row>
    <row r="49" spans="1:14" s="59" customFormat="1" x14ac:dyDescent="0.2">
      <c r="A49" s="60">
        <v>14</v>
      </c>
      <c r="B49" s="215">
        <v>111322146</v>
      </c>
      <c r="C49" s="216" t="s">
        <v>228</v>
      </c>
      <c r="D49" s="216" t="s">
        <v>85</v>
      </c>
      <c r="E49" s="60">
        <v>3.74</v>
      </c>
      <c r="F49" s="60">
        <v>85</v>
      </c>
      <c r="G49" s="60" t="s">
        <v>12</v>
      </c>
      <c r="H49" s="224" t="s">
        <v>426</v>
      </c>
      <c r="I49" s="58"/>
      <c r="J49" s="58"/>
      <c r="K49" s="58"/>
      <c r="L49" s="58"/>
      <c r="M49" s="58"/>
      <c r="N49" s="58"/>
    </row>
    <row r="50" spans="1:14" s="59" customFormat="1" x14ac:dyDescent="0.2">
      <c r="A50" s="199" t="s">
        <v>200</v>
      </c>
      <c r="B50" s="199"/>
      <c r="C50" s="199"/>
      <c r="D50" s="199"/>
      <c r="E50" s="199"/>
      <c r="F50" s="199"/>
      <c r="G50" s="199"/>
      <c r="H50" s="50"/>
      <c r="I50" s="58"/>
      <c r="J50" s="58"/>
      <c r="K50" s="58"/>
      <c r="L50" s="58"/>
      <c r="M50" s="58"/>
      <c r="N50" s="58"/>
    </row>
    <row r="51" spans="1:14" s="59" customFormat="1" x14ac:dyDescent="0.2">
      <c r="A51" s="60">
        <v>1</v>
      </c>
      <c r="B51" s="73">
        <v>111321214</v>
      </c>
      <c r="C51" s="73" t="s">
        <v>234</v>
      </c>
      <c r="D51" s="61" t="s">
        <v>235</v>
      </c>
      <c r="E51" s="60">
        <v>3.34</v>
      </c>
      <c r="F51" s="60">
        <v>80</v>
      </c>
      <c r="G51" s="60" t="s">
        <v>12</v>
      </c>
      <c r="H51" s="224" t="s">
        <v>426</v>
      </c>
      <c r="I51" s="58"/>
      <c r="J51" s="58"/>
      <c r="K51" s="58"/>
      <c r="L51" s="58"/>
      <c r="M51" s="58"/>
      <c r="N51" s="58"/>
    </row>
    <row r="52" spans="1:14" s="59" customFormat="1" x14ac:dyDescent="0.2">
      <c r="A52" s="60">
        <v>2</v>
      </c>
      <c r="B52" s="73">
        <v>111322005</v>
      </c>
      <c r="C52" s="73" t="s">
        <v>236</v>
      </c>
      <c r="D52" s="61" t="s">
        <v>237</v>
      </c>
      <c r="E52" s="60">
        <v>3.58</v>
      </c>
      <c r="F52" s="60">
        <v>85</v>
      </c>
      <c r="G52" s="60" t="s">
        <v>12</v>
      </c>
      <c r="H52" s="224" t="s">
        <v>426</v>
      </c>
      <c r="I52" s="58"/>
      <c r="J52" s="58"/>
      <c r="K52" s="58"/>
      <c r="L52" s="58"/>
      <c r="M52" s="58"/>
      <c r="N52" s="58"/>
    </row>
    <row r="53" spans="1:14" s="59" customFormat="1" x14ac:dyDescent="0.2">
      <c r="A53" s="60">
        <v>3</v>
      </c>
      <c r="B53" s="73">
        <v>111322049</v>
      </c>
      <c r="C53" s="73" t="s">
        <v>238</v>
      </c>
      <c r="D53" s="61" t="s">
        <v>239</v>
      </c>
      <c r="E53" s="60">
        <v>3.34</v>
      </c>
      <c r="F53" s="60">
        <v>85</v>
      </c>
      <c r="G53" s="60" t="s">
        <v>12</v>
      </c>
      <c r="H53" s="224" t="s">
        <v>426</v>
      </c>
      <c r="I53" s="58"/>
      <c r="J53" s="58"/>
      <c r="K53" s="58"/>
      <c r="L53" s="58"/>
      <c r="M53" s="58"/>
      <c r="N53" s="58"/>
    </row>
    <row r="54" spans="1:14" s="59" customFormat="1" x14ac:dyDescent="0.2">
      <c r="A54" s="60">
        <v>4</v>
      </c>
      <c r="B54" s="73">
        <v>111322080</v>
      </c>
      <c r="C54" s="73" t="s">
        <v>240</v>
      </c>
      <c r="D54" s="61" t="s">
        <v>241</v>
      </c>
      <c r="E54" s="60">
        <v>3.63</v>
      </c>
      <c r="F54" s="60">
        <v>84</v>
      </c>
      <c r="G54" s="60" t="s">
        <v>12</v>
      </c>
      <c r="H54" s="224" t="s">
        <v>426</v>
      </c>
      <c r="I54" s="58"/>
      <c r="J54" s="58"/>
      <c r="K54" s="58"/>
      <c r="L54" s="58"/>
      <c r="M54" s="58"/>
      <c r="N54" s="58"/>
    </row>
    <row r="55" spans="1:14" s="59" customFormat="1" x14ac:dyDescent="0.2">
      <c r="A55" s="60">
        <v>5</v>
      </c>
      <c r="B55" s="73">
        <v>111322060</v>
      </c>
      <c r="C55" s="73" t="s">
        <v>242</v>
      </c>
      <c r="D55" s="61" t="s">
        <v>83</v>
      </c>
      <c r="E55" s="60">
        <v>3.58</v>
      </c>
      <c r="F55" s="60">
        <v>83</v>
      </c>
      <c r="G55" s="60" t="s">
        <v>12</v>
      </c>
      <c r="H55" s="224" t="s">
        <v>426</v>
      </c>
      <c r="I55" s="58"/>
      <c r="J55" s="58"/>
      <c r="K55" s="58"/>
      <c r="L55" s="58"/>
      <c r="M55" s="58"/>
      <c r="N55" s="58"/>
    </row>
    <row r="56" spans="1:14" s="59" customFormat="1" x14ac:dyDescent="0.2">
      <c r="A56" s="60">
        <v>6</v>
      </c>
      <c r="B56" s="73">
        <v>111322062</v>
      </c>
      <c r="C56" s="73" t="s">
        <v>243</v>
      </c>
      <c r="D56" s="61" t="s">
        <v>244</v>
      </c>
      <c r="E56" s="60">
        <v>3.63</v>
      </c>
      <c r="F56" s="60">
        <v>87</v>
      </c>
      <c r="G56" s="60" t="s">
        <v>12</v>
      </c>
      <c r="H56" s="224" t="s">
        <v>426</v>
      </c>
      <c r="I56" s="58"/>
      <c r="J56" s="58"/>
      <c r="K56" s="58"/>
      <c r="L56" s="58"/>
      <c r="M56" s="58"/>
      <c r="N56" s="58"/>
    </row>
    <row r="57" spans="1:14" s="59" customFormat="1" x14ac:dyDescent="0.2">
      <c r="A57" s="60">
        <v>7</v>
      </c>
      <c r="B57" s="73">
        <v>111322063</v>
      </c>
      <c r="C57" s="73" t="s">
        <v>245</v>
      </c>
      <c r="D57" s="61" t="s">
        <v>196</v>
      </c>
      <c r="E57" s="60">
        <v>3.39</v>
      </c>
      <c r="F57" s="60">
        <v>87</v>
      </c>
      <c r="G57" s="60" t="s">
        <v>12</v>
      </c>
      <c r="H57" s="224" t="s">
        <v>426</v>
      </c>
      <c r="I57" s="58"/>
      <c r="J57" s="58"/>
      <c r="K57" s="58"/>
      <c r="L57" s="58"/>
      <c r="M57" s="58"/>
      <c r="N57" s="58"/>
    </row>
    <row r="58" spans="1:14" s="59" customFormat="1" x14ac:dyDescent="0.2">
      <c r="A58" s="60">
        <v>8</v>
      </c>
      <c r="B58" s="73">
        <v>111322067</v>
      </c>
      <c r="C58" s="73" t="s">
        <v>247</v>
      </c>
      <c r="D58" s="61" t="s">
        <v>246</v>
      </c>
      <c r="E58" s="60">
        <v>3.24</v>
      </c>
      <c r="F58" s="60">
        <v>97</v>
      </c>
      <c r="G58" s="60" t="s">
        <v>12</v>
      </c>
      <c r="H58" s="224" t="s">
        <v>426</v>
      </c>
      <c r="I58" s="58"/>
      <c r="J58" s="58"/>
      <c r="K58" s="58"/>
      <c r="L58" s="58"/>
      <c r="M58" s="58"/>
      <c r="N58" s="58"/>
    </row>
    <row r="59" spans="1:14" s="59" customFormat="1" x14ac:dyDescent="0.2">
      <c r="A59" s="60">
        <v>9</v>
      </c>
      <c r="B59" s="73">
        <v>111322070</v>
      </c>
      <c r="C59" s="73" t="s">
        <v>248</v>
      </c>
      <c r="D59" s="61" t="s">
        <v>111</v>
      </c>
      <c r="E59" s="60">
        <v>3.29</v>
      </c>
      <c r="F59" s="60">
        <v>83</v>
      </c>
      <c r="G59" s="60" t="s">
        <v>12</v>
      </c>
      <c r="H59" s="224" t="s">
        <v>426</v>
      </c>
      <c r="I59" s="58"/>
      <c r="J59" s="58"/>
      <c r="K59" s="58"/>
      <c r="L59" s="58"/>
      <c r="M59" s="58"/>
      <c r="N59" s="58"/>
    </row>
    <row r="60" spans="1:14" s="59" customFormat="1" x14ac:dyDescent="0.2">
      <c r="A60" s="60">
        <v>10</v>
      </c>
      <c r="B60" s="73">
        <v>111322081</v>
      </c>
      <c r="C60" s="73" t="s">
        <v>249</v>
      </c>
      <c r="D60" s="61" t="s">
        <v>108</v>
      </c>
      <c r="E60" s="60">
        <v>3.39</v>
      </c>
      <c r="F60" s="60">
        <v>84</v>
      </c>
      <c r="G60" s="60" t="s">
        <v>12</v>
      </c>
      <c r="H60" s="224" t="s">
        <v>426</v>
      </c>
      <c r="I60" s="58"/>
      <c r="J60" s="58"/>
      <c r="K60" s="58"/>
      <c r="L60" s="58"/>
      <c r="M60" s="58"/>
      <c r="N60" s="58"/>
    </row>
    <row r="61" spans="1:14" s="59" customFormat="1" x14ac:dyDescent="0.2">
      <c r="A61" s="60">
        <v>11</v>
      </c>
      <c r="B61" s="73">
        <v>111322086</v>
      </c>
      <c r="C61" s="73" t="s">
        <v>250</v>
      </c>
      <c r="D61" s="61" t="s">
        <v>87</v>
      </c>
      <c r="E61" s="60">
        <v>3.47</v>
      </c>
      <c r="F61" s="60">
        <v>84</v>
      </c>
      <c r="G61" s="60" t="s">
        <v>12</v>
      </c>
      <c r="H61" s="224" t="s">
        <v>426</v>
      </c>
      <c r="I61" s="58"/>
      <c r="J61" s="58"/>
      <c r="K61" s="58"/>
      <c r="L61" s="58"/>
      <c r="M61" s="58"/>
      <c r="N61" s="58"/>
    </row>
    <row r="62" spans="1:14" s="59" customFormat="1" x14ac:dyDescent="0.2">
      <c r="A62" s="60">
        <v>12</v>
      </c>
      <c r="B62" s="73">
        <v>111322088</v>
      </c>
      <c r="C62" s="73" t="s">
        <v>251</v>
      </c>
      <c r="D62" s="61" t="s">
        <v>252</v>
      </c>
      <c r="E62" s="60">
        <v>3.5</v>
      </c>
      <c r="F62" s="60">
        <v>83</v>
      </c>
      <c r="G62" s="60" t="s">
        <v>12</v>
      </c>
      <c r="H62" s="224" t="s">
        <v>426</v>
      </c>
      <c r="I62" s="58"/>
      <c r="J62" s="58"/>
      <c r="K62" s="58"/>
      <c r="L62" s="58"/>
      <c r="M62" s="58"/>
      <c r="N62" s="58"/>
    </row>
    <row r="63" spans="1:14" s="59" customFormat="1" x14ac:dyDescent="0.2">
      <c r="A63" s="60">
        <v>13</v>
      </c>
      <c r="B63" s="73">
        <v>111322089</v>
      </c>
      <c r="C63" s="73" t="s">
        <v>253</v>
      </c>
      <c r="D63" s="61" t="s">
        <v>113</v>
      </c>
      <c r="E63" s="60">
        <v>3.39</v>
      </c>
      <c r="F63" s="60">
        <v>82</v>
      </c>
      <c r="G63" s="60" t="s">
        <v>12</v>
      </c>
      <c r="H63" s="224" t="s">
        <v>426</v>
      </c>
      <c r="I63" s="58"/>
      <c r="J63" s="58"/>
      <c r="K63" s="58"/>
      <c r="L63" s="58"/>
      <c r="M63" s="58"/>
      <c r="N63" s="58"/>
    </row>
    <row r="64" spans="1:14" s="59" customFormat="1" x14ac:dyDescent="0.2">
      <c r="A64" s="60">
        <v>14</v>
      </c>
      <c r="B64" s="73">
        <v>111322090</v>
      </c>
      <c r="C64" s="73" t="s">
        <v>254</v>
      </c>
      <c r="D64" s="61" t="s">
        <v>113</v>
      </c>
      <c r="E64" s="60">
        <v>3.55</v>
      </c>
      <c r="F64" s="60">
        <v>83</v>
      </c>
      <c r="G64" s="60" t="s">
        <v>12</v>
      </c>
      <c r="H64" s="224" t="s">
        <v>426</v>
      </c>
      <c r="I64" s="58"/>
      <c r="J64" s="58"/>
      <c r="K64" s="58"/>
      <c r="L64" s="58"/>
      <c r="M64" s="58"/>
      <c r="N64" s="58"/>
    </row>
    <row r="65" spans="1:14" s="59" customFormat="1" x14ac:dyDescent="0.2">
      <c r="A65" s="60">
        <v>15</v>
      </c>
      <c r="B65" s="73">
        <v>111322096</v>
      </c>
      <c r="C65" s="73" t="s">
        <v>255</v>
      </c>
      <c r="D65" s="61" t="s">
        <v>256</v>
      </c>
      <c r="E65" s="60">
        <v>3.21</v>
      </c>
      <c r="F65" s="60">
        <v>90</v>
      </c>
      <c r="G65" s="60" t="s">
        <v>12</v>
      </c>
      <c r="H65" s="224" t="s">
        <v>426</v>
      </c>
      <c r="I65" s="58"/>
      <c r="J65" s="58"/>
      <c r="K65" s="58"/>
      <c r="L65" s="58"/>
      <c r="M65" s="58"/>
      <c r="N65" s="58"/>
    </row>
    <row r="66" spans="1:14" s="59" customFormat="1" x14ac:dyDescent="0.2">
      <c r="A66" s="60">
        <v>16</v>
      </c>
      <c r="B66" s="73">
        <v>111322100</v>
      </c>
      <c r="C66" s="73" t="s">
        <v>257</v>
      </c>
      <c r="D66" s="61" t="s">
        <v>258</v>
      </c>
      <c r="E66" s="60">
        <v>3.39</v>
      </c>
      <c r="F66" s="60">
        <v>83</v>
      </c>
      <c r="G66" s="60" t="s">
        <v>12</v>
      </c>
      <c r="H66" s="224" t="s">
        <v>426</v>
      </c>
      <c r="I66" s="58"/>
      <c r="J66" s="58"/>
      <c r="K66" s="58"/>
      <c r="L66" s="58"/>
      <c r="M66" s="58"/>
      <c r="N66" s="58"/>
    </row>
    <row r="67" spans="1:14" s="59" customFormat="1" x14ac:dyDescent="0.2">
      <c r="A67" s="60">
        <v>17</v>
      </c>
      <c r="B67" s="73">
        <v>111322103</v>
      </c>
      <c r="C67" s="73" t="s">
        <v>259</v>
      </c>
      <c r="D67" s="61" t="s">
        <v>107</v>
      </c>
      <c r="E67" s="60">
        <v>3.42</v>
      </c>
      <c r="F67" s="60">
        <v>97</v>
      </c>
      <c r="G67" s="60" t="s">
        <v>12</v>
      </c>
      <c r="H67" s="224" t="s">
        <v>426</v>
      </c>
      <c r="I67" s="58"/>
      <c r="J67" s="58"/>
      <c r="K67" s="58"/>
      <c r="L67" s="58"/>
      <c r="M67" s="58"/>
      <c r="N67" s="58"/>
    </row>
    <row r="68" spans="1:14" s="59" customFormat="1" x14ac:dyDescent="0.3">
      <c r="A68" s="60">
        <v>18</v>
      </c>
      <c r="B68" s="220">
        <v>111322105</v>
      </c>
      <c r="C68" s="221" t="s">
        <v>260</v>
      </c>
      <c r="D68" s="61" t="s">
        <v>261</v>
      </c>
      <c r="E68" s="60">
        <v>3.37</v>
      </c>
      <c r="F68" s="60">
        <v>85</v>
      </c>
      <c r="G68" s="60" t="s">
        <v>12</v>
      </c>
      <c r="H68" s="224" t="s">
        <v>426</v>
      </c>
      <c r="I68" s="58"/>
      <c r="J68" s="58"/>
      <c r="K68" s="58"/>
      <c r="L68" s="58"/>
      <c r="M68" s="58"/>
      <c r="N68" s="58"/>
    </row>
    <row r="69" spans="1:14" s="59" customFormat="1" x14ac:dyDescent="0.3">
      <c r="A69" s="60">
        <v>19</v>
      </c>
      <c r="B69" s="220">
        <v>111322109</v>
      </c>
      <c r="C69" s="222" t="s">
        <v>262</v>
      </c>
      <c r="D69" s="61" t="s">
        <v>263</v>
      </c>
      <c r="E69" s="60">
        <v>3.21</v>
      </c>
      <c r="F69" s="60">
        <v>82</v>
      </c>
      <c r="G69" s="60" t="s">
        <v>12</v>
      </c>
      <c r="H69" s="224" t="s">
        <v>426</v>
      </c>
      <c r="I69" s="58"/>
      <c r="J69" s="58"/>
      <c r="K69" s="58"/>
      <c r="L69" s="58"/>
      <c r="M69" s="58"/>
      <c r="N69" s="58"/>
    </row>
    <row r="70" spans="1:14" s="59" customFormat="1" x14ac:dyDescent="0.3">
      <c r="A70" s="60">
        <v>20</v>
      </c>
      <c r="B70" s="220">
        <v>111322113</v>
      </c>
      <c r="C70" s="222" t="s">
        <v>264</v>
      </c>
      <c r="D70" s="61" t="s">
        <v>265</v>
      </c>
      <c r="E70" s="60">
        <v>3.55</v>
      </c>
      <c r="F70" s="60">
        <v>92</v>
      </c>
      <c r="G70" s="60" t="s">
        <v>12</v>
      </c>
      <c r="H70" s="224" t="s">
        <v>426</v>
      </c>
      <c r="I70" s="58"/>
      <c r="J70" s="58"/>
      <c r="K70" s="58"/>
      <c r="L70" s="58"/>
      <c r="M70" s="58"/>
      <c r="N70" s="58"/>
    </row>
    <row r="71" spans="1:14" s="59" customFormat="1" x14ac:dyDescent="0.2">
      <c r="A71" s="60">
        <v>21</v>
      </c>
      <c r="B71" s="73">
        <v>111322136</v>
      </c>
      <c r="C71" s="73" t="s">
        <v>266</v>
      </c>
      <c r="D71" s="61" t="s">
        <v>105</v>
      </c>
      <c r="E71" s="60">
        <v>3.55</v>
      </c>
      <c r="F71" s="60">
        <v>90</v>
      </c>
      <c r="G71" s="60" t="s">
        <v>12</v>
      </c>
      <c r="H71" s="224" t="s">
        <v>426</v>
      </c>
      <c r="I71" s="58"/>
      <c r="J71" s="58"/>
      <c r="K71" s="58"/>
      <c r="L71" s="58"/>
      <c r="M71" s="58"/>
      <c r="N71" s="58"/>
    </row>
    <row r="72" spans="1:14" s="59" customFormat="1" x14ac:dyDescent="0.2">
      <c r="A72" s="199" t="s">
        <v>201</v>
      </c>
      <c r="B72" s="199"/>
      <c r="C72" s="199"/>
      <c r="D72" s="199"/>
      <c r="E72" s="199"/>
      <c r="F72" s="199"/>
      <c r="G72" s="199"/>
      <c r="H72" s="50"/>
      <c r="I72" s="58"/>
      <c r="J72" s="58"/>
      <c r="K72" s="58"/>
      <c r="L72" s="58"/>
      <c r="M72" s="58"/>
      <c r="N72" s="58"/>
    </row>
    <row r="73" spans="1:14" s="59" customFormat="1" x14ac:dyDescent="0.2">
      <c r="A73" s="60">
        <v>1</v>
      </c>
      <c r="B73" s="66">
        <v>116222002</v>
      </c>
      <c r="C73" s="223" t="s">
        <v>275</v>
      </c>
      <c r="D73" s="64" t="s">
        <v>267</v>
      </c>
      <c r="E73" s="60">
        <v>3.59</v>
      </c>
      <c r="F73" s="60">
        <v>85</v>
      </c>
      <c r="G73" s="60" t="s">
        <v>12</v>
      </c>
      <c r="H73" s="224" t="s">
        <v>427</v>
      </c>
      <c r="I73" s="58"/>
      <c r="J73" s="58"/>
      <c r="K73" s="58"/>
      <c r="L73" s="58"/>
      <c r="M73" s="58"/>
      <c r="N73" s="58"/>
    </row>
    <row r="74" spans="1:14" s="59" customFormat="1" x14ac:dyDescent="0.2">
      <c r="A74" s="60">
        <v>2</v>
      </c>
      <c r="B74" s="66">
        <v>116222012</v>
      </c>
      <c r="C74" s="223" t="s">
        <v>279</v>
      </c>
      <c r="D74" s="64" t="s">
        <v>268</v>
      </c>
      <c r="E74" s="60">
        <v>3.84</v>
      </c>
      <c r="F74" s="60">
        <v>93</v>
      </c>
      <c r="G74" s="60" t="s">
        <v>44</v>
      </c>
      <c r="H74" s="224" t="s">
        <v>427</v>
      </c>
      <c r="I74" s="58"/>
      <c r="J74" s="58"/>
      <c r="K74" s="58"/>
      <c r="L74" s="58"/>
      <c r="M74" s="58"/>
      <c r="N74" s="58"/>
    </row>
    <row r="75" spans="1:14" s="59" customFormat="1" x14ac:dyDescent="0.2">
      <c r="A75" s="60">
        <v>3</v>
      </c>
      <c r="B75" s="66">
        <v>116222013</v>
      </c>
      <c r="C75" s="223" t="s">
        <v>269</v>
      </c>
      <c r="D75" s="64" t="s">
        <v>270</v>
      </c>
      <c r="E75" s="60">
        <v>3.94</v>
      </c>
      <c r="F75" s="60">
        <v>92</v>
      </c>
      <c r="G75" s="60" t="s">
        <v>44</v>
      </c>
      <c r="H75" s="224" t="s">
        <v>427</v>
      </c>
      <c r="I75" s="58"/>
      <c r="J75" s="58"/>
      <c r="K75" s="58"/>
      <c r="L75" s="58"/>
      <c r="M75" s="58"/>
      <c r="N75" s="58"/>
    </row>
    <row r="76" spans="1:14" s="59" customFormat="1" x14ac:dyDescent="0.2">
      <c r="A76" s="60">
        <v>4</v>
      </c>
      <c r="B76" s="66">
        <v>116222016</v>
      </c>
      <c r="C76" s="223" t="s">
        <v>280</v>
      </c>
      <c r="D76" s="64" t="s">
        <v>271</v>
      </c>
      <c r="E76" s="60">
        <v>3.66</v>
      </c>
      <c r="F76" s="60">
        <v>85</v>
      </c>
      <c r="G76" s="60" t="s">
        <v>12</v>
      </c>
      <c r="H76" s="224" t="s">
        <v>427</v>
      </c>
      <c r="I76" s="58"/>
      <c r="J76" s="58"/>
      <c r="K76" s="58"/>
      <c r="L76" s="58"/>
      <c r="M76" s="58"/>
      <c r="N76" s="58"/>
    </row>
    <row r="77" spans="1:14" s="59" customFormat="1" x14ac:dyDescent="0.2">
      <c r="A77" s="60">
        <v>5</v>
      </c>
      <c r="B77" s="66">
        <v>116222017</v>
      </c>
      <c r="C77" s="223" t="s">
        <v>272</v>
      </c>
      <c r="D77" s="64" t="s">
        <v>110</v>
      </c>
      <c r="E77" s="60">
        <v>3.34</v>
      </c>
      <c r="F77" s="60">
        <v>92</v>
      </c>
      <c r="G77" s="60" t="s">
        <v>12</v>
      </c>
      <c r="H77" s="224" t="s">
        <v>427</v>
      </c>
      <c r="I77" s="58"/>
      <c r="J77" s="58"/>
      <c r="K77" s="58"/>
      <c r="L77" s="58"/>
      <c r="M77" s="58"/>
      <c r="N77" s="58"/>
    </row>
    <row r="78" spans="1:14" s="59" customFormat="1" x14ac:dyDescent="0.2">
      <c r="A78" s="60">
        <v>6</v>
      </c>
      <c r="B78" s="66">
        <v>116222019</v>
      </c>
      <c r="C78" s="223" t="s">
        <v>281</v>
      </c>
      <c r="D78" s="64" t="s">
        <v>273</v>
      </c>
      <c r="E78" s="60">
        <v>3.63</v>
      </c>
      <c r="F78" s="60">
        <v>80</v>
      </c>
      <c r="G78" s="60" t="s">
        <v>12</v>
      </c>
      <c r="H78" s="224" t="s">
        <v>427</v>
      </c>
      <c r="I78" s="58"/>
      <c r="J78" s="58"/>
      <c r="K78" s="58"/>
      <c r="L78" s="58"/>
      <c r="M78" s="58"/>
      <c r="N78" s="58"/>
    </row>
    <row r="79" spans="1:14" s="59" customFormat="1" x14ac:dyDescent="0.2">
      <c r="A79" s="60">
        <v>7</v>
      </c>
      <c r="B79" s="66">
        <v>116222024</v>
      </c>
      <c r="C79" s="223" t="s">
        <v>274</v>
      </c>
      <c r="D79" s="64" t="s">
        <v>112</v>
      </c>
      <c r="E79" s="60">
        <v>3.69</v>
      </c>
      <c r="F79" s="60">
        <v>82</v>
      </c>
      <c r="G79" s="60" t="s">
        <v>12</v>
      </c>
      <c r="H79" s="224" t="s">
        <v>427</v>
      </c>
      <c r="I79" s="58"/>
      <c r="J79" s="58"/>
      <c r="K79" s="58"/>
      <c r="L79" s="58"/>
      <c r="M79" s="58"/>
      <c r="N79" s="58"/>
    </row>
    <row r="80" spans="1:14" s="59" customFormat="1" x14ac:dyDescent="0.2">
      <c r="A80" s="60">
        <v>8</v>
      </c>
      <c r="B80" s="66">
        <v>116222027</v>
      </c>
      <c r="C80" s="223" t="s">
        <v>282</v>
      </c>
      <c r="D80" s="64" t="s">
        <v>108</v>
      </c>
      <c r="E80" s="60">
        <v>4</v>
      </c>
      <c r="F80" s="60">
        <v>89</v>
      </c>
      <c r="G80" s="60" t="s">
        <v>12</v>
      </c>
      <c r="H80" s="224" t="s">
        <v>427</v>
      </c>
      <c r="I80" s="58"/>
      <c r="J80" s="58"/>
      <c r="K80" s="58"/>
      <c r="L80" s="58"/>
      <c r="M80" s="58"/>
      <c r="N80" s="58"/>
    </row>
    <row r="81" spans="1:14" s="59" customFormat="1" x14ac:dyDescent="0.2">
      <c r="A81" s="60">
        <v>9</v>
      </c>
      <c r="B81" s="66">
        <v>116222029</v>
      </c>
      <c r="C81" s="223" t="s">
        <v>275</v>
      </c>
      <c r="D81" s="64" t="s">
        <v>252</v>
      </c>
      <c r="E81" s="60">
        <v>4</v>
      </c>
      <c r="F81" s="60">
        <v>98</v>
      </c>
      <c r="G81" s="60" t="s">
        <v>44</v>
      </c>
      <c r="H81" s="224" t="s">
        <v>427</v>
      </c>
      <c r="I81" s="58"/>
      <c r="J81" s="58"/>
      <c r="K81" s="58"/>
      <c r="L81" s="58"/>
      <c r="M81" s="58"/>
      <c r="N81" s="58"/>
    </row>
    <row r="82" spans="1:14" s="59" customFormat="1" x14ac:dyDescent="0.2">
      <c r="A82" s="60">
        <v>10</v>
      </c>
      <c r="B82" s="66">
        <v>116222030</v>
      </c>
      <c r="C82" s="57" t="s">
        <v>283</v>
      </c>
      <c r="D82" s="64" t="s">
        <v>276</v>
      </c>
      <c r="E82" s="60">
        <v>3.59</v>
      </c>
      <c r="F82" s="60">
        <v>84</v>
      </c>
      <c r="G82" s="60" t="s">
        <v>12</v>
      </c>
      <c r="H82" s="224" t="s">
        <v>427</v>
      </c>
      <c r="I82" s="58"/>
      <c r="J82" s="58"/>
      <c r="K82" s="58"/>
      <c r="L82" s="58"/>
      <c r="M82" s="58"/>
      <c r="N82" s="58"/>
    </row>
    <row r="83" spans="1:14" s="59" customFormat="1" x14ac:dyDescent="0.2">
      <c r="A83" s="60">
        <v>11</v>
      </c>
      <c r="B83" s="66">
        <v>116222032</v>
      </c>
      <c r="C83" s="223" t="s">
        <v>284</v>
      </c>
      <c r="D83" s="64" t="s">
        <v>277</v>
      </c>
      <c r="E83" s="60">
        <v>3.84</v>
      </c>
      <c r="F83" s="60">
        <v>80</v>
      </c>
      <c r="G83" s="60" t="s">
        <v>12</v>
      </c>
      <c r="H83" s="224" t="s">
        <v>427</v>
      </c>
      <c r="I83" s="58"/>
      <c r="J83" s="58"/>
      <c r="K83" s="58"/>
      <c r="L83" s="58"/>
      <c r="M83" s="58"/>
      <c r="N83" s="58"/>
    </row>
    <row r="84" spans="1:14" s="59" customFormat="1" x14ac:dyDescent="0.2">
      <c r="A84" s="60">
        <v>12</v>
      </c>
      <c r="B84" s="66">
        <v>116222034</v>
      </c>
      <c r="C84" s="57" t="s">
        <v>278</v>
      </c>
      <c r="D84" s="57" t="s">
        <v>256</v>
      </c>
      <c r="E84" s="60">
        <v>3.88</v>
      </c>
      <c r="F84" s="60">
        <v>87</v>
      </c>
      <c r="G84" s="60" t="s">
        <v>12</v>
      </c>
      <c r="H84" s="224" t="s">
        <v>427</v>
      </c>
      <c r="I84" s="58"/>
      <c r="J84" s="58"/>
      <c r="K84" s="58"/>
      <c r="L84" s="58"/>
      <c r="M84" s="58"/>
      <c r="N84" s="58"/>
    </row>
    <row r="85" spans="1:14" s="59" customFormat="1" x14ac:dyDescent="0.2">
      <c r="A85" s="199" t="s">
        <v>294</v>
      </c>
      <c r="B85" s="199"/>
      <c r="C85" s="199"/>
      <c r="D85" s="199"/>
      <c r="E85" s="199"/>
      <c r="F85" s="199"/>
      <c r="G85" s="199"/>
      <c r="H85" s="50"/>
      <c r="I85" s="58"/>
      <c r="J85" s="58"/>
      <c r="K85" s="58"/>
      <c r="L85" s="58"/>
      <c r="M85" s="58"/>
      <c r="N85" s="58"/>
    </row>
    <row r="86" spans="1:14" s="59" customFormat="1" x14ac:dyDescent="0.2">
      <c r="A86" s="60">
        <v>1</v>
      </c>
      <c r="B86" s="73">
        <v>114722004</v>
      </c>
      <c r="C86" s="73" t="s">
        <v>285</v>
      </c>
      <c r="D86" s="73" t="s">
        <v>286</v>
      </c>
      <c r="E86" s="60">
        <v>3.74</v>
      </c>
      <c r="F86" s="60">
        <v>90</v>
      </c>
      <c r="G86" s="60" t="s">
        <v>44</v>
      </c>
      <c r="H86" s="224" t="s">
        <v>428</v>
      </c>
      <c r="I86" s="58"/>
      <c r="J86" s="58"/>
      <c r="K86" s="58"/>
      <c r="L86" s="58"/>
      <c r="M86" s="58"/>
      <c r="N86" s="58"/>
    </row>
    <row r="87" spans="1:14" s="59" customFormat="1" x14ac:dyDescent="0.2">
      <c r="A87" s="60">
        <v>2</v>
      </c>
      <c r="B87" s="73">
        <v>114722007</v>
      </c>
      <c r="C87" s="73" t="s">
        <v>106</v>
      </c>
      <c r="D87" s="73" t="s">
        <v>102</v>
      </c>
      <c r="E87" s="60">
        <v>3.62</v>
      </c>
      <c r="F87" s="60">
        <v>80</v>
      </c>
      <c r="G87" s="60" t="s">
        <v>12</v>
      </c>
      <c r="H87" s="224" t="s">
        <v>428</v>
      </c>
      <c r="I87" s="58"/>
      <c r="J87" s="58"/>
      <c r="K87" s="58"/>
      <c r="L87" s="58"/>
      <c r="M87" s="58"/>
      <c r="N87" s="58"/>
    </row>
    <row r="88" spans="1:14" s="59" customFormat="1" x14ac:dyDescent="0.2">
      <c r="A88" s="60">
        <v>3</v>
      </c>
      <c r="B88" s="73">
        <v>114722015</v>
      </c>
      <c r="C88" s="73" t="s">
        <v>287</v>
      </c>
      <c r="D88" s="73" t="s">
        <v>288</v>
      </c>
      <c r="E88" s="60">
        <v>3.48</v>
      </c>
      <c r="F88" s="60">
        <v>93</v>
      </c>
      <c r="G88" s="60" t="s">
        <v>12</v>
      </c>
      <c r="H88" s="224" t="s">
        <v>428</v>
      </c>
      <c r="I88" s="58"/>
      <c r="J88" s="58"/>
      <c r="K88" s="58"/>
      <c r="L88" s="58"/>
      <c r="M88" s="58"/>
      <c r="N88" s="58"/>
    </row>
    <row r="89" spans="1:14" s="59" customFormat="1" x14ac:dyDescent="0.2">
      <c r="A89" s="60">
        <v>4</v>
      </c>
      <c r="B89" s="73">
        <v>114722016</v>
      </c>
      <c r="C89" s="73" t="s">
        <v>289</v>
      </c>
      <c r="D89" s="73" t="s">
        <v>290</v>
      </c>
      <c r="E89" s="60">
        <v>3.33</v>
      </c>
      <c r="F89" s="60">
        <v>84</v>
      </c>
      <c r="G89" s="60" t="s">
        <v>12</v>
      </c>
      <c r="H89" s="224" t="s">
        <v>428</v>
      </c>
      <c r="I89" s="58"/>
      <c r="J89" s="58"/>
      <c r="K89" s="58"/>
      <c r="L89" s="58"/>
      <c r="M89" s="58"/>
      <c r="N89" s="58"/>
    </row>
    <row r="90" spans="1:14" s="59" customFormat="1" x14ac:dyDescent="0.2">
      <c r="A90" s="60">
        <v>5</v>
      </c>
      <c r="B90" s="73">
        <v>114722017</v>
      </c>
      <c r="C90" s="73" t="s">
        <v>291</v>
      </c>
      <c r="D90" s="73" t="s">
        <v>177</v>
      </c>
      <c r="E90" s="60">
        <v>3.33</v>
      </c>
      <c r="F90" s="60">
        <v>96</v>
      </c>
      <c r="G90" s="60" t="s">
        <v>12</v>
      </c>
      <c r="H90" s="224" t="s">
        <v>428</v>
      </c>
      <c r="I90" s="58"/>
      <c r="J90" s="58"/>
      <c r="K90" s="58"/>
      <c r="L90" s="58"/>
      <c r="M90" s="58"/>
      <c r="N90" s="58"/>
    </row>
    <row r="91" spans="1:14" s="59" customFormat="1" x14ac:dyDescent="0.2">
      <c r="A91" s="60">
        <v>6</v>
      </c>
      <c r="B91" s="73">
        <v>114722019</v>
      </c>
      <c r="C91" s="73" t="s">
        <v>80</v>
      </c>
      <c r="D91" s="73" t="s">
        <v>292</v>
      </c>
      <c r="E91" s="60">
        <v>3.5</v>
      </c>
      <c r="F91" s="60">
        <v>80</v>
      </c>
      <c r="G91" s="60" t="s">
        <v>12</v>
      </c>
      <c r="H91" s="224" t="s">
        <v>428</v>
      </c>
      <c r="I91" s="58"/>
      <c r="J91" s="58"/>
      <c r="K91" s="58"/>
      <c r="L91" s="58"/>
      <c r="M91" s="58"/>
      <c r="N91" s="58"/>
    </row>
    <row r="92" spans="1:14" s="59" customFormat="1" x14ac:dyDescent="0.2">
      <c r="A92" s="60">
        <v>7</v>
      </c>
      <c r="B92" s="73">
        <v>114722020</v>
      </c>
      <c r="C92" s="73" t="s">
        <v>293</v>
      </c>
      <c r="D92" s="73" t="s">
        <v>86</v>
      </c>
      <c r="E92" s="60">
        <v>3.59</v>
      </c>
      <c r="F92" s="60">
        <v>82</v>
      </c>
      <c r="G92" s="60" t="s">
        <v>12</v>
      </c>
      <c r="H92" s="224" t="s">
        <v>428</v>
      </c>
      <c r="I92" s="58"/>
      <c r="J92" s="58"/>
      <c r="K92" s="58"/>
      <c r="L92" s="58"/>
      <c r="M92" s="58"/>
      <c r="N92" s="58"/>
    </row>
    <row r="93" spans="1:14" s="59" customFormat="1" x14ac:dyDescent="0.2">
      <c r="A93" s="198" t="s">
        <v>50</v>
      </c>
      <c r="B93" s="198"/>
      <c r="C93" s="198"/>
      <c r="D93" s="198"/>
      <c r="E93" s="198"/>
      <c r="F93" s="198"/>
      <c r="G93" s="198"/>
      <c r="H93" s="198"/>
      <c r="I93" s="58"/>
      <c r="J93" s="58"/>
      <c r="K93" s="58"/>
      <c r="L93" s="58"/>
      <c r="M93" s="58"/>
      <c r="N93" s="58"/>
    </row>
    <row r="94" spans="1:14" s="59" customFormat="1" x14ac:dyDescent="0.2">
      <c r="A94" s="199" t="s">
        <v>295</v>
      </c>
      <c r="B94" s="199"/>
      <c r="C94" s="199"/>
      <c r="D94" s="199"/>
      <c r="E94" s="199"/>
      <c r="F94" s="199"/>
      <c r="G94" s="199"/>
      <c r="H94" s="50"/>
      <c r="I94" s="58"/>
      <c r="J94" s="58"/>
      <c r="K94" s="58"/>
      <c r="L94" s="58"/>
      <c r="M94" s="58"/>
      <c r="N94" s="58"/>
    </row>
    <row r="95" spans="1:14" s="59" customFormat="1" x14ac:dyDescent="0.3">
      <c r="A95" s="60">
        <v>1</v>
      </c>
      <c r="B95" s="69">
        <v>111323051</v>
      </c>
      <c r="C95" s="70" t="s">
        <v>297</v>
      </c>
      <c r="D95" s="70" t="s">
        <v>263</v>
      </c>
      <c r="E95" s="62">
        <v>3.55</v>
      </c>
      <c r="F95" s="63">
        <v>91</v>
      </c>
      <c r="G95" s="63" t="s">
        <v>12</v>
      </c>
      <c r="H95" s="224" t="s">
        <v>429</v>
      </c>
      <c r="I95" s="58"/>
      <c r="J95" s="58"/>
      <c r="K95" s="58"/>
      <c r="L95" s="58"/>
      <c r="M95" s="58"/>
      <c r="N95" s="58"/>
    </row>
    <row r="96" spans="1:14" s="59" customFormat="1" x14ac:dyDescent="0.3">
      <c r="A96" s="60">
        <v>2</v>
      </c>
      <c r="B96" s="69">
        <v>111323054</v>
      </c>
      <c r="C96" s="70" t="s">
        <v>298</v>
      </c>
      <c r="D96" s="70" t="s">
        <v>299</v>
      </c>
      <c r="E96" s="62">
        <v>3.25</v>
      </c>
      <c r="F96" s="63">
        <v>83</v>
      </c>
      <c r="G96" s="63" t="s">
        <v>12</v>
      </c>
      <c r="H96" s="224" t="s">
        <v>429</v>
      </c>
      <c r="I96" s="58"/>
      <c r="J96" s="58"/>
      <c r="K96" s="58"/>
      <c r="L96" s="58"/>
      <c r="M96" s="58"/>
      <c r="N96" s="58"/>
    </row>
    <row r="97" spans="1:14" s="59" customFormat="1" x14ac:dyDescent="0.3">
      <c r="A97" s="60">
        <v>3</v>
      </c>
      <c r="B97" s="69">
        <v>111323057</v>
      </c>
      <c r="C97" s="70" t="s">
        <v>300</v>
      </c>
      <c r="D97" s="70" t="s">
        <v>301</v>
      </c>
      <c r="E97" s="62">
        <v>3.25</v>
      </c>
      <c r="F97" s="63">
        <v>83</v>
      </c>
      <c r="G97" s="63" t="s">
        <v>12</v>
      </c>
      <c r="H97" s="224" t="s">
        <v>429</v>
      </c>
      <c r="I97" s="58"/>
      <c r="J97" s="58"/>
      <c r="K97" s="58"/>
      <c r="L97" s="58"/>
      <c r="M97" s="58"/>
      <c r="N97" s="58"/>
    </row>
    <row r="98" spans="1:14" s="59" customFormat="1" x14ac:dyDescent="0.3">
      <c r="A98" s="60">
        <v>4</v>
      </c>
      <c r="B98" s="69">
        <v>111323061</v>
      </c>
      <c r="C98" s="70" t="s">
        <v>302</v>
      </c>
      <c r="D98" s="70" t="s">
        <v>101</v>
      </c>
      <c r="E98" s="62">
        <v>3.25</v>
      </c>
      <c r="F98" s="63">
        <v>87</v>
      </c>
      <c r="G98" s="63" t="s">
        <v>12</v>
      </c>
      <c r="H98" s="224" t="s">
        <v>429</v>
      </c>
      <c r="I98" s="58"/>
      <c r="J98" s="58"/>
      <c r="K98" s="58"/>
      <c r="L98" s="58"/>
      <c r="M98" s="58"/>
      <c r="N98" s="58"/>
    </row>
    <row r="99" spans="1:14" s="59" customFormat="1" x14ac:dyDescent="0.3">
      <c r="A99" s="60">
        <v>5</v>
      </c>
      <c r="B99" s="69">
        <v>111323063</v>
      </c>
      <c r="C99" s="70" t="s">
        <v>303</v>
      </c>
      <c r="D99" s="70" t="s">
        <v>304</v>
      </c>
      <c r="E99" s="62">
        <v>3.45</v>
      </c>
      <c r="F99" s="63">
        <v>96</v>
      </c>
      <c r="G99" s="63" t="s">
        <v>12</v>
      </c>
      <c r="H99" s="224" t="s">
        <v>429</v>
      </c>
      <c r="I99" s="58"/>
      <c r="J99" s="58"/>
      <c r="K99" s="58"/>
      <c r="L99" s="58"/>
      <c r="M99" s="58"/>
      <c r="N99" s="58"/>
    </row>
    <row r="100" spans="1:14" s="59" customFormat="1" x14ac:dyDescent="0.3">
      <c r="A100" s="60">
        <v>6</v>
      </c>
      <c r="B100" s="69">
        <v>111323070</v>
      </c>
      <c r="C100" s="70" t="s">
        <v>82</v>
      </c>
      <c r="D100" s="70" t="s">
        <v>305</v>
      </c>
      <c r="E100" s="62">
        <v>3.5</v>
      </c>
      <c r="F100" s="63">
        <v>100</v>
      </c>
      <c r="G100" s="63" t="s">
        <v>12</v>
      </c>
      <c r="H100" s="224" t="s">
        <v>429</v>
      </c>
      <c r="I100" s="58"/>
      <c r="J100" s="58"/>
      <c r="K100" s="58"/>
      <c r="L100" s="58"/>
      <c r="M100" s="58"/>
      <c r="N100" s="58"/>
    </row>
    <row r="101" spans="1:14" s="59" customFormat="1" x14ac:dyDescent="0.3">
      <c r="A101" s="60">
        <v>7</v>
      </c>
      <c r="B101" s="69">
        <v>111323085</v>
      </c>
      <c r="C101" s="70" t="s">
        <v>306</v>
      </c>
      <c r="D101" s="70" t="s">
        <v>307</v>
      </c>
      <c r="E101" s="62">
        <v>3.23</v>
      </c>
      <c r="F101" s="63">
        <v>83</v>
      </c>
      <c r="G101" s="63" t="s">
        <v>12</v>
      </c>
      <c r="H101" s="224" t="s">
        <v>429</v>
      </c>
      <c r="I101" s="58"/>
      <c r="J101" s="58"/>
      <c r="K101" s="58"/>
      <c r="L101" s="58"/>
      <c r="M101" s="58"/>
      <c r="N101" s="58"/>
    </row>
    <row r="102" spans="1:14" s="59" customFormat="1" x14ac:dyDescent="0.3">
      <c r="A102" s="60">
        <v>8</v>
      </c>
      <c r="B102" s="69">
        <v>111323089</v>
      </c>
      <c r="C102" s="70" t="s">
        <v>308</v>
      </c>
      <c r="D102" s="70" t="s">
        <v>309</v>
      </c>
      <c r="E102" s="62">
        <v>3.22</v>
      </c>
      <c r="F102" s="63">
        <v>86</v>
      </c>
      <c r="G102" s="63" t="s">
        <v>12</v>
      </c>
      <c r="H102" s="224" t="s">
        <v>429</v>
      </c>
      <c r="I102" s="58"/>
      <c r="J102" s="58"/>
      <c r="K102" s="58"/>
      <c r="L102" s="58"/>
      <c r="M102" s="58"/>
      <c r="N102" s="58"/>
    </row>
    <row r="103" spans="1:14" s="59" customFormat="1" x14ac:dyDescent="0.2">
      <c r="A103" s="199" t="s">
        <v>438</v>
      </c>
      <c r="B103" s="199"/>
      <c r="C103" s="199"/>
      <c r="D103" s="199"/>
      <c r="E103" s="199"/>
      <c r="F103" s="199"/>
      <c r="G103" s="199"/>
      <c r="H103" s="50"/>
      <c r="I103" s="58"/>
      <c r="J103" s="58"/>
      <c r="K103" s="58"/>
      <c r="L103" s="58"/>
      <c r="M103" s="58"/>
      <c r="N103" s="58"/>
    </row>
    <row r="104" spans="1:14" s="59" customFormat="1" x14ac:dyDescent="0.2">
      <c r="A104" s="66">
        <v>1</v>
      </c>
      <c r="B104" s="71">
        <v>110323009</v>
      </c>
      <c r="C104" s="64" t="s">
        <v>313</v>
      </c>
      <c r="D104" s="72" t="s">
        <v>191</v>
      </c>
      <c r="E104" s="62">
        <v>3.34</v>
      </c>
      <c r="F104" s="63">
        <v>85</v>
      </c>
      <c r="G104" s="63" t="s">
        <v>12</v>
      </c>
      <c r="H104" s="224" t="s">
        <v>430</v>
      </c>
      <c r="I104" s="58"/>
      <c r="J104" s="58"/>
      <c r="K104" s="58"/>
      <c r="L104" s="58"/>
      <c r="M104" s="58"/>
      <c r="N104" s="58"/>
    </row>
    <row r="105" spans="1:14" s="59" customFormat="1" x14ac:dyDescent="0.2">
      <c r="A105" s="66">
        <v>2</v>
      </c>
      <c r="B105" s="71">
        <v>110323013</v>
      </c>
      <c r="C105" s="64" t="s">
        <v>314</v>
      </c>
      <c r="D105" s="72" t="s">
        <v>100</v>
      </c>
      <c r="E105" s="62">
        <v>3.5</v>
      </c>
      <c r="F105" s="63">
        <v>85</v>
      </c>
      <c r="G105" s="63" t="s">
        <v>12</v>
      </c>
      <c r="H105" s="224" t="s">
        <v>430</v>
      </c>
      <c r="I105" s="58"/>
      <c r="J105" s="58"/>
      <c r="K105" s="58"/>
      <c r="L105" s="58"/>
      <c r="M105" s="58"/>
      <c r="N105" s="58"/>
    </row>
    <row r="106" spans="1:14" s="59" customFormat="1" x14ac:dyDescent="0.2">
      <c r="A106" s="66">
        <v>3</v>
      </c>
      <c r="B106" s="71">
        <v>110323016</v>
      </c>
      <c r="C106" s="64" t="s">
        <v>315</v>
      </c>
      <c r="D106" s="72" t="s">
        <v>103</v>
      </c>
      <c r="E106" s="62">
        <v>3.39</v>
      </c>
      <c r="F106" s="63">
        <v>84</v>
      </c>
      <c r="G106" s="63" t="s">
        <v>12</v>
      </c>
      <c r="H106" s="224" t="s">
        <v>430</v>
      </c>
      <c r="I106" s="58"/>
      <c r="J106" s="58"/>
      <c r="K106" s="58"/>
      <c r="L106" s="58"/>
      <c r="M106" s="58"/>
      <c r="N106" s="58"/>
    </row>
    <row r="107" spans="1:14" s="59" customFormat="1" x14ac:dyDescent="0.2">
      <c r="A107" s="66">
        <v>4</v>
      </c>
      <c r="B107" s="71">
        <v>110323024</v>
      </c>
      <c r="C107" s="64" t="s">
        <v>262</v>
      </c>
      <c r="D107" s="72" t="s">
        <v>268</v>
      </c>
      <c r="E107" s="62">
        <v>3.25</v>
      </c>
      <c r="F107" s="63">
        <v>83</v>
      </c>
      <c r="G107" s="63" t="s">
        <v>12</v>
      </c>
      <c r="H107" s="224" t="s">
        <v>430</v>
      </c>
      <c r="I107" s="58"/>
      <c r="J107" s="58"/>
      <c r="K107" s="58"/>
      <c r="L107" s="58"/>
      <c r="M107" s="58"/>
      <c r="N107" s="58"/>
    </row>
    <row r="108" spans="1:14" s="59" customFormat="1" x14ac:dyDescent="0.2">
      <c r="A108" s="66">
        <v>5</v>
      </c>
      <c r="B108" s="71">
        <v>110323029</v>
      </c>
      <c r="C108" s="64" t="s">
        <v>316</v>
      </c>
      <c r="D108" s="72" t="s">
        <v>317</v>
      </c>
      <c r="E108" s="62">
        <v>3.48</v>
      </c>
      <c r="F108" s="63">
        <v>83</v>
      </c>
      <c r="G108" s="63" t="s">
        <v>12</v>
      </c>
      <c r="H108" s="224" t="s">
        <v>430</v>
      </c>
      <c r="I108" s="58"/>
      <c r="J108" s="58"/>
      <c r="K108" s="58"/>
      <c r="L108" s="58"/>
      <c r="M108" s="58"/>
      <c r="N108" s="58"/>
    </row>
    <row r="109" spans="1:14" s="59" customFormat="1" x14ac:dyDescent="0.2">
      <c r="A109" s="66">
        <v>6</v>
      </c>
      <c r="B109" s="71">
        <v>110323033</v>
      </c>
      <c r="C109" s="64" t="s">
        <v>318</v>
      </c>
      <c r="D109" s="72" t="s">
        <v>104</v>
      </c>
      <c r="E109" s="62">
        <v>3.39</v>
      </c>
      <c r="F109" s="63">
        <v>80</v>
      </c>
      <c r="G109" s="63" t="s">
        <v>12</v>
      </c>
      <c r="H109" s="224" t="s">
        <v>430</v>
      </c>
      <c r="I109" s="58"/>
      <c r="J109" s="58"/>
      <c r="K109" s="58"/>
      <c r="L109" s="58"/>
      <c r="M109" s="58"/>
      <c r="N109" s="58"/>
    </row>
    <row r="110" spans="1:14" s="59" customFormat="1" x14ac:dyDescent="0.2">
      <c r="A110" s="199" t="s">
        <v>439</v>
      </c>
      <c r="B110" s="199"/>
      <c r="C110" s="199"/>
      <c r="D110" s="199"/>
      <c r="E110" s="199"/>
      <c r="F110" s="199"/>
      <c r="G110" s="199"/>
      <c r="H110" s="50"/>
      <c r="I110" s="58"/>
      <c r="J110" s="58"/>
      <c r="K110" s="58"/>
      <c r="L110" s="58"/>
      <c r="M110" s="58"/>
      <c r="N110" s="58"/>
    </row>
    <row r="111" spans="1:14" s="59" customFormat="1" x14ac:dyDescent="0.2">
      <c r="A111" s="66">
        <v>1</v>
      </c>
      <c r="B111" s="73">
        <v>110323037</v>
      </c>
      <c r="C111" s="73" t="s">
        <v>321</v>
      </c>
      <c r="D111" s="73" t="s">
        <v>110</v>
      </c>
      <c r="E111" s="62">
        <v>3.36</v>
      </c>
      <c r="F111" s="63">
        <v>97</v>
      </c>
      <c r="G111" s="63" t="s">
        <v>12</v>
      </c>
      <c r="H111" s="224" t="s">
        <v>430</v>
      </c>
      <c r="I111" s="58"/>
      <c r="J111" s="58"/>
      <c r="K111" s="58"/>
      <c r="L111" s="58"/>
      <c r="M111" s="58"/>
      <c r="N111" s="58"/>
    </row>
    <row r="112" spans="1:14" s="59" customFormat="1" x14ac:dyDescent="0.2">
      <c r="A112" s="66">
        <v>2</v>
      </c>
      <c r="B112" s="73">
        <v>110323044</v>
      </c>
      <c r="C112" s="73" t="s">
        <v>322</v>
      </c>
      <c r="D112" s="73" t="s">
        <v>323</v>
      </c>
      <c r="E112" s="62">
        <v>3.2</v>
      </c>
      <c r="F112" s="63">
        <v>97</v>
      </c>
      <c r="G112" s="63" t="s">
        <v>12</v>
      </c>
      <c r="H112" s="224" t="s">
        <v>430</v>
      </c>
      <c r="I112" s="58"/>
      <c r="J112" s="58"/>
      <c r="K112" s="58"/>
      <c r="L112" s="58"/>
      <c r="M112" s="58"/>
      <c r="N112" s="58"/>
    </row>
    <row r="113" spans="1:14" s="59" customFormat="1" x14ac:dyDescent="0.2">
      <c r="A113" s="66">
        <v>3</v>
      </c>
      <c r="B113" s="73">
        <v>110323054</v>
      </c>
      <c r="C113" s="73" t="s">
        <v>324</v>
      </c>
      <c r="D113" s="73" t="s">
        <v>113</v>
      </c>
      <c r="E113" s="62">
        <v>3.41</v>
      </c>
      <c r="F113" s="63">
        <v>88</v>
      </c>
      <c r="G113" s="63" t="s">
        <v>12</v>
      </c>
      <c r="H113" s="224" t="s">
        <v>430</v>
      </c>
      <c r="I113" s="58"/>
      <c r="J113" s="58"/>
      <c r="K113" s="58"/>
      <c r="L113" s="58"/>
      <c r="M113" s="58"/>
      <c r="N113" s="58"/>
    </row>
    <row r="114" spans="1:14" s="59" customFormat="1" x14ac:dyDescent="0.2">
      <c r="A114" s="66">
        <v>4</v>
      </c>
      <c r="B114" s="73">
        <v>110323055</v>
      </c>
      <c r="C114" s="73" t="s">
        <v>325</v>
      </c>
      <c r="D114" s="73" t="s">
        <v>113</v>
      </c>
      <c r="E114" s="62">
        <v>3.43</v>
      </c>
      <c r="F114" s="63">
        <v>86</v>
      </c>
      <c r="G114" s="63" t="s">
        <v>12</v>
      </c>
      <c r="H114" s="224" t="s">
        <v>430</v>
      </c>
      <c r="I114" s="58"/>
      <c r="J114" s="58"/>
      <c r="K114" s="58"/>
      <c r="L114" s="58"/>
      <c r="M114" s="58"/>
      <c r="N114" s="58"/>
    </row>
    <row r="115" spans="1:14" s="59" customFormat="1" x14ac:dyDescent="0.2">
      <c r="A115" s="66">
        <v>5</v>
      </c>
      <c r="B115" s="73">
        <v>110323057</v>
      </c>
      <c r="C115" s="73" t="s">
        <v>326</v>
      </c>
      <c r="D115" s="73" t="s">
        <v>327</v>
      </c>
      <c r="E115" s="62">
        <v>3.45</v>
      </c>
      <c r="F115" s="63">
        <v>91</v>
      </c>
      <c r="G115" s="63" t="s">
        <v>12</v>
      </c>
      <c r="H115" s="224" t="s">
        <v>430</v>
      </c>
      <c r="I115" s="58"/>
      <c r="J115" s="58"/>
      <c r="K115" s="58"/>
      <c r="L115" s="58"/>
      <c r="M115" s="58"/>
      <c r="N115" s="58"/>
    </row>
    <row r="116" spans="1:14" s="59" customFormat="1" x14ac:dyDescent="0.2">
      <c r="A116" s="66">
        <v>6</v>
      </c>
      <c r="B116" s="73">
        <v>110323060</v>
      </c>
      <c r="C116" s="73" t="s">
        <v>328</v>
      </c>
      <c r="D116" s="73" t="s">
        <v>329</v>
      </c>
      <c r="E116" s="62">
        <v>3.2</v>
      </c>
      <c r="F116" s="63">
        <v>83</v>
      </c>
      <c r="G116" s="63" t="s">
        <v>12</v>
      </c>
      <c r="H116" s="224" t="s">
        <v>430</v>
      </c>
      <c r="I116" s="58"/>
      <c r="J116" s="58"/>
      <c r="K116" s="58"/>
      <c r="L116" s="58"/>
      <c r="M116" s="58"/>
      <c r="N116" s="58"/>
    </row>
    <row r="117" spans="1:14" s="59" customFormat="1" x14ac:dyDescent="0.2">
      <c r="A117" s="66">
        <v>7</v>
      </c>
      <c r="B117" s="73">
        <v>110323062</v>
      </c>
      <c r="C117" s="73" t="s">
        <v>330</v>
      </c>
      <c r="D117" s="73" t="s">
        <v>331</v>
      </c>
      <c r="E117" s="62">
        <v>3.32</v>
      </c>
      <c r="F117" s="63">
        <v>83</v>
      </c>
      <c r="G117" s="63" t="s">
        <v>12</v>
      </c>
      <c r="H117" s="224" t="s">
        <v>430</v>
      </c>
      <c r="I117" s="58"/>
      <c r="J117" s="58"/>
      <c r="K117" s="58"/>
      <c r="L117" s="58"/>
      <c r="M117" s="58"/>
      <c r="N117" s="58"/>
    </row>
    <row r="118" spans="1:14" s="59" customFormat="1" x14ac:dyDescent="0.2">
      <c r="A118" s="66">
        <v>8</v>
      </c>
      <c r="B118" s="73">
        <v>110323064</v>
      </c>
      <c r="C118" s="73" t="s">
        <v>332</v>
      </c>
      <c r="D118" s="73" t="s">
        <v>261</v>
      </c>
      <c r="E118" s="62">
        <v>3.34</v>
      </c>
      <c r="F118" s="63">
        <v>85</v>
      </c>
      <c r="G118" s="63" t="s">
        <v>12</v>
      </c>
      <c r="H118" s="224" t="s">
        <v>430</v>
      </c>
      <c r="I118" s="58"/>
      <c r="J118" s="58"/>
      <c r="K118" s="58"/>
      <c r="L118" s="58"/>
      <c r="M118" s="58"/>
      <c r="N118" s="58"/>
    </row>
    <row r="119" spans="1:14" s="59" customFormat="1" x14ac:dyDescent="0.2">
      <c r="A119" s="66">
        <v>9</v>
      </c>
      <c r="B119" s="73">
        <v>110323070</v>
      </c>
      <c r="C119" s="73" t="s">
        <v>333</v>
      </c>
      <c r="D119" s="73" t="s">
        <v>196</v>
      </c>
      <c r="E119" s="62">
        <v>3.25</v>
      </c>
      <c r="F119" s="63">
        <v>88</v>
      </c>
      <c r="G119" s="63" t="s">
        <v>12</v>
      </c>
      <c r="H119" s="224" t="s">
        <v>430</v>
      </c>
      <c r="I119" s="58"/>
      <c r="J119" s="58"/>
      <c r="K119" s="58"/>
      <c r="L119" s="58"/>
      <c r="M119" s="58"/>
      <c r="N119" s="58"/>
    </row>
    <row r="120" spans="1:14" s="59" customFormat="1" x14ac:dyDescent="0.2">
      <c r="A120" s="66">
        <v>10</v>
      </c>
      <c r="B120" s="73">
        <v>110323074</v>
      </c>
      <c r="C120" s="73" t="s">
        <v>334</v>
      </c>
      <c r="D120" s="73" t="s">
        <v>335</v>
      </c>
      <c r="E120" s="62">
        <v>3.36</v>
      </c>
      <c r="F120" s="224">
        <v>88</v>
      </c>
      <c r="G120" s="63" t="s">
        <v>12</v>
      </c>
      <c r="H120" s="224" t="s">
        <v>430</v>
      </c>
      <c r="I120" s="58"/>
      <c r="J120" s="58"/>
      <c r="K120" s="58"/>
      <c r="L120" s="58"/>
      <c r="M120" s="58"/>
      <c r="N120" s="58"/>
    </row>
    <row r="121" spans="1:14" s="59" customFormat="1" x14ac:dyDescent="0.2">
      <c r="A121" s="66">
        <v>11</v>
      </c>
      <c r="B121" s="73">
        <v>110323075</v>
      </c>
      <c r="C121" s="73" t="s">
        <v>336</v>
      </c>
      <c r="D121" s="73" t="s">
        <v>337</v>
      </c>
      <c r="E121" s="62">
        <v>3.32</v>
      </c>
      <c r="F121" s="63">
        <v>80</v>
      </c>
      <c r="G121" s="63" t="s">
        <v>12</v>
      </c>
      <c r="H121" s="224" t="s">
        <v>430</v>
      </c>
      <c r="I121" s="58"/>
      <c r="J121" s="58"/>
      <c r="K121" s="58"/>
      <c r="L121" s="58"/>
      <c r="M121" s="58"/>
      <c r="N121" s="58"/>
    </row>
    <row r="122" spans="1:14" s="59" customFormat="1" x14ac:dyDescent="0.2">
      <c r="A122" s="199" t="s">
        <v>437</v>
      </c>
      <c r="B122" s="199"/>
      <c r="C122" s="199"/>
      <c r="D122" s="199"/>
      <c r="E122" s="199"/>
      <c r="F122" s="199"/>
      <c r="G122" s="199"/>
      <c r="H122" s="63"/>
      <c r="I122" s="58"/>
      <c r="J122" s="58"/>
      <c r="K122" s="58"/>
      <c r="L122" s="58"/>
      <c r="M122" s="58"/>
      <c r="N122" s="58"/>
    </row>
    <row r="123" spans="1:14" s="59" customFormat="1" x14ac:dyDescent="0.2">
      <c r="A123" s="66">
        <v>1</v>
      </c>
      <c r="B123" s="225">
        <v>116223005</v>
      </c>
      <c r="C123" s="226" t="s">
        <v>345</v>
      </c>
      <c r="D123" s="226" t="s">
        <v>346</v>
      </c>
      <c r="E123" s="62">
        <v>3.29</v>
      </c>
      <c r="F123" s="63">
        <v>91</v>
      </c>
      <c r="G123" s="63" t="s">
        <v>12</v>
      </c>
      <c r="H123" s="224" t="s">
        <v>431</v>
      </c>
      <c r="I123" s="58"/>
      <c r="J123" s="58"/>
      <c r="K123" s="58"/>
      <c r="L123" s="58"/>
      <c r="M123" s="58"/>
      <c r="N123" s="58"/>
    </row>
    <row r="124" spans="1:14" s="59" customFormat="1" x14ac:dyDescent="0.2">
      <c r="A124" s="66">
        <v>2</v>
      </c>
      <c r="B124" s="225">
        <v>116223034</v>
      </c>
      <c r="C124" s="226" t="s">
        <v>347</v>
      </c>
      <c r="D124" s="226" t="s">
        <v>348</v>
      </c>
      <c r="E124" s="62">
        <v>3.26</v>
      </c>
      <c r="F124" s="63">
        <v>82</v>
      </c>
      <c r="G124" s="63" t="s">
        <v>12</v>
      </c>
      <c r="H124" s="224" t="s">
        <v>431</v>
      </c>
      <c r="I124" s="58"/>
      <c r="J124" s="58"/>
      <c r="K124" s="58"/>
      <c r="L124" s="58"/>
      <c r="M124" s="58"/>
      <c r="N124" s="58"/>
    </row>
    <row r="125" spans="1:14" s="59" customFormat="1" x14ac:dyDescent="0.2">
      <c r="A125" s="199" t="s">
        <v>436</v>
      </c>
      <c r="B125" s="199"/>
      <c r="C125" s="199"/>
      <c r="D125" s="199"/>
      <c r="E125" s="199"/>
      <c r="F125" s="199"/>
      <c r="G125" s="199"/>
      <c r="H125" s="63"/>
      <c r="I125" s="58"/>
      <c r="J125" s="58"/>
      <c r="K125" s="58"/>
      <c r="L125" s="58"/>
      <c r="M125" s="58"/>
      <c r="N125" s="58"/>
    </row>
    <row r="126" spans="1:14" s="59" customFormat="1" x14ac:dyDescent="0.2">
      <c r="A126" s="66">
        <v>1</v>
      </c>
      <c r="B126" s="227">
        <v>117723008</v>
      </c>
      <c r="C126" s="73" t="s">
        <v>349</v>
      </c>
      <c r="D126" s="73" t="s">
        <v>350</v>
      </c>
      <c r="E126" s="62">
        <v>3.45</v>
      </c>
      <c r="F126" s="63">
        <v>91</v>
      </c>
      <c r="G126" s="63" t="s">
        <v>12</v>
      </c>
      <c r="H126" s="224" t="s">
        <v>433</v>
      </c>
      <c r="I126" s="58"/>
      <c r="J126" s="58"/>
      <c r="K126" s="58"/>
      <c r="L126" s="58"/>
      <c r="M126" s="58"/>
      <c r="N126" s="58"/>
    </row>
    <row r="127" spans="1:14" s="59" customFormat="1" x14ac:dyDescent="0.2">
      <c r="A127" s="198" t="s">
        <v>51</v>
      </c>
      <c r="B127" s="198"/>
      <c r="C127" s="198"/>
      <c r="D127" s="198"/>
      <c r="E127" s="198"/>
      <c r="F127" s="198"/>
      <c r="G127" s="198"/>
      <c r="H127" s="198"/>
      <c r="I127" s="58"/>
      <c r="J127" s="58"/>
      <c r="K127" s="58"/>
      <c r="L127" s="58"/>
      <c r="M127" s="58"/>
      <c r="N127" s="58"/>
    </row>
    <row r="128" spans="1:14" s="59" customFormat="1" x14ac:dyDescent="0.2">
      <c r="A128" s="199" t="s">
        <v>296</v>
      </c>
      <c r="B128" s="199"/>
      <c r="C128" s="199"/>
      <c r="D128" s="199"/>
      <c r="E128" s="199"/>
      <c r="F128" s="199"/>
      <c r="G128" s="199"/>
      <c r="H128" s="63"/>
      <c r="I128" s="58"/>
      <c r="J128" s="58"/>
      <c r="K128" s="58"/>
      <c r="L128" s="58"/>
      <c r="M128" s="58"/>
      <c r="N128" s="58"/>
    </row>
    <row r="129" spans="1:14" s="59" customFormat="1" x14ac:dyDescent="0.2">
      <c r="A129" s="60">
        <v>1</v>
      </c>
      <c r="B129" s="228">
        <v>110324028</v>
      </c>
      <c r="C129" s="229" t="s">
        <v>354</v>
      </c>
      <c r="D129" s="229" t="s">
        <v>355</v>
      </c>
      <c r="E129" s="60">
        <v>3.24</v>
      </c>
      <c r="F129" s="60">
        <v>100</v>
      </c>
      <c r="G129" s="63" t="s">
        <v>12</v>
      </c>
      <c r="H129" s="224" t="s">
        <v>432</v>
      </c>
      <c r="I129" s="58"/>
      <c r="J129" s="58"/>
      <c r="K129" s="58"/>
      <c r="L129" s="58"/>
      <c r="M129" s="58"/>
      <c r="N129" s="58"/>
    </row>
    <row r="130" spans="1:14" x14ac:dyDescent="0.2">
      <c r="A130" s="200" t="s">
        <v>115</v>
      </c>
      <c r="B130" s="200"/>
      <c r="C130" s="200"/>
      <c r="D130" s="200"/>
      <c r="E130" s="200"/>
      <c r="F130" s="200"/>
      <c r="G130" s="200"/>
      <c r="H130" s="200"/>
      <c r="I130" s="43"/>
      <c r="J130" s="43"/>
      <c r="K130" s="43"/>
      <c r="L130" s="43"/>
      <c r="M130" s="43"/>
      <c r="N130" s="43"/>
    </row>
    <row r="131" spans="1:14" x14ac:dyDescent="0.2">
      <c r="A131" s="65"/>
      <c r="B131" s="43"/>
      <c r="C131" s="43"/>
      <c r="D131" s="43"/>
      <c r="I131" s="43"/>
      <c r="J131" s="43"/>
      <c r="K131" s="43"/>
      <c r="L131" s="43"/>
      <c r="M131" s="43"/>
      <c r="N131" s="43"/>
    </row>
    <row r="132" spans="1:14" s="51" customFormat="1" x14ac:dyDescent="0.2">
      <c r="A132" s="195" t="s">
        <v>19</v>
      </c>
      <c r="B132" s="195"/>
      <c r="C132" s="195"/>
      <c r="D132" s="195"/>
      <c r="E132" s="195" t="s">
        <v>88</v>
      </c>
      <c r="F132" s="195"/>
      <c r="G132" s="195"/>
      <c r="H132" s="195"/>
      <c r="I132" s="44"/>
      <c r="J132" s="44"/>
      <c r="K132" s="44"/>
      <c r="L132" s="44"/>
      <c r="M132" s="44"/>
      <c r="N132" s="44"/>
    </row>
    <row r="133" spans="1:14" x14ac:dyDescent="0.2">
      <c r="A133" s="65"/>
      <c r="B133" s="43"/>
      <c r="C133" s="43"/>
      <c r="D133" s="43"/>
      <c r="I133" s="43"/>
      <c r="J133" s="43"/>
      <c r="K133" s="43"/>
      <c r="L133" s="43"/>
      <c r="M133" s="43"/>
      <c r="N133" s="43"/>
    </row>
    <row r="134" spans="1:14" x14ac:dyDescent="0.2">
      <c r="A134" s="65"/>
      <c r="B134" s="43"/>
      <c r="C134" s="43"/>
      <c r="D134" s="43"/>
      <c r="I134" s="43"/>
      <c r="J134" s="43"/>
      <c r="K134" s="43"/>
      <c r="L134" s="43"/>
      <c r="M134" s="43"/>
      <c r="N134" s="43"/>
    </row>
    <row r="135" spans="1:14" x14ac:dyDescent="0.2">
      <c r="B135" s="43"/>
      <c r="C135" s="43"/>
      <c r="D135" s="43"/>
      <c r="I135" s="43"/>
      <c r="J135" s="43"/>
      <c r="K135" s="43"/>
      <c r="L135" s="43"/>
      <c r="M135" s="43"/>
      <c r="N135" s="43"/>
    </row>
    <row r="136" spans="1:14" x14ac:dyDescent="0.2">
      <c r="B136" s="43"/>
      <c r="C136" s="43"/>
      <c r="D136" s="43"/>
      <c r="E136" s="195" t="s">
        <v>89</v>
      </c>
      <c r="F136" s="195"/>
      <c r="G136" s="195"/>
      <c r="H136" s="195"/>
      <c r="I136" s="43"/>
      <c r="J136" s="43"/>
      <c r="K136" s="43"/>
      <c r="L136" s="43"/>
      <c r="M136" s="43"/>
      <c r="N136" s="43"/>
    </row>
    <row r="137" spans="1:14" x14ac:dyDescent="0.2">
      <c r="B137" s="43"/>
      <c r="C137" s="43"/>
      <c r="D137" s="43"/>
      <c r="I137" s="43"/>
      <c r="J137" s="43"/>
      <c r="K137" s="43"/>
      <c r="L137" s="43"/>
      <c r="M137" s="43"/>
      <c r="N137" s="43"/>
    </row>
    <row r="138" spans="1:14" x14ac:dyDescent="0.2">
      <c r="B138" s="43"/>
      <c r="C138" s="43"/>
      <c r="D138" s="43"/>
      <c r="I138" s="43"/>
      <c r="J138" s="43"/>
      <c r="K138" s="43"/>
      <c r="L138" s="43"/>
      <c r="M138" s="43"/>
      <c r="N138" s="43"/>
    </row>
    <row r="139" spans="1:14" x14ac:dyDescent="0.2">
      <c r="B139" s="43"/>
      <c r="C139" s="43"/>
      <c r="D139" s="43"/>
      <c r="I139" s="43"/>
      <c r="J139" s="43"/>
      <c r="K139" s="43"/>
      <c r="L139" s="43"/>
      <c r="M139" s="43"/>
      <c r="N139" s="43"/>
    </row>
    <row r="140" spans="1:14" x14ac:dyDescent="0.2">
      <c r="B140" s="43"/>
      <c r="C140" s="43"/>
      <c r="D140" s="43"/>
      <c r="I140" s="43"/>
      <c r="J140" s="43"/>
      <c r="K140" s="43"/>
      <c r="L140" s="43"/>
      <c r="M140" s="43"/>
      <c r="N140" s="43"/>
    </row>
    <row r="141" spans="1:14" x14ac:dyDescent="0.2">
      <c r="B141" s="43"/>
      <c r="C141" s="43"/>
      <c r="D141" s="43"/>
      <c r="I141" s="43"/>
      <c r="J141" s="43"/>
      <c r="K141" s="43"/>
      <c r="L141" s="43"/>
      <c r="M141" s="43"/>
      <c r="N141" s="43"/>
    </row>
    <row r="142" spans="1:14" x14ac:dyDescent="0.2">
      <c r="B142" s="43"/>
      <c r="C142" s="43"/>
      <c r="D142" s="43"/>
      <c r="I142" s="43"/>
      <c r="J142" s="43"/>
      <c r="K142" s="43"/>
      <c r="L142" s="43"/>
      <c r="M142" s="43"/>
      <c r="N142" s="43"/>
    </row>
    <row r="143" spans="1:14" x14ac:dyDescent="0.2">
      <c r="B143" s="43"/>
      <c r="C143" s="43"/>
      <c r="D143" s="43"/>
      <c r="I143" s="43"/>
      <c r="J143" s="43"/>
      <c r="K143" s="43"/>
      <c r="L143" s="43"/>
      <c r="M143" s="43"/>
      <c r="N143" s="43"/>
    </row>
    <row r="144" spans="1:14" x14ac:dyDescent="0.2">
      <c r="B144" s="43"/>
      <c r="C144" s="43"/>
      <c r="D144" s="43"/>
      <c r="I144" s="43"/>
      <c r="J144" s="43"/>
      <c r="K144" s="43"/>
      <c r="L144" s="43"/>
      <c r="M144" s="43"/>
      <c r="N144" s="43"/>
    </row>
    <row r="145" spans="2:14" x14ac:dyDescent="0.2">
      <c r="B145" s="43"/>
      <c r="C145" s="43"/>
      <c r="D145" s="43"/>
      <c r="I145" s="43"/>
      <c r="J145" s="43"/>
      <c r="K145" s="43"/>
      <c r="L145" s="43"/>
      <c r="M145" s="43"/>
      <c r="N145" s="43"/>
    </row>
    <row r="146" spans="2:14" x14ac:dyDescent="0.2">
      <c r="B146" s="43"/>
      <c r="C146" s="43"/>
      <c r="D146" s="43"/>
      <c r="I146" s="43"/>
      <c r="J146" s="43"/>
      <c r="K146" s="43"/>
      <c r="L146" s="43"/>
      <c r="M146" s="43"/>
      <c r="N146" s="43"/>
    </row>
    <row r="147" spans="2:14" x14ac:dyDescent="0.2">
      <c r="B147" s="43"/>
      <c r="C147" s="43"/>
      <c r="D147" s="43"/>
      <c r="I147" s="43"/>
      <c r="J147" s="43"/>
      <c r="K147" s="43"/>
      <c r="L147" s="43"/>
      <c r="M147" s="43"/>
      <c r="N147" s="43"/>
    </row>
    <row r="148" spans="2:14" x14ac:dyDescent="0.2">
      <c r="B148" s="43"/>
      <c r="C148" s="43"/>
      <c r="D148" s="43"/>
      <c r="I148" s="43"/>
      <c r="J148" s="43"/>
      <c r="K148" s="43"/>
      <c r="L148" s="43"/>
      <c r="M148" s="43"/>
      <c r="N148" s="43"/>
    </row>
    <row r="149" spans="2:14" x14ac:dyDescent="0.2">
      <c r="B149" s="43"/>
      <c r="C149" s="43"/>
      <c r="D149" s="43"/>
      <c r="I149" s="43"/>
      <c r="J149" s="43"/>
      <c r="K149" s="43"/>
      <c r="L149" s="43"/>
      <c r="M149" s="43"/>
      <c r="N149" s="43"/>
    </row>
    <row r="150" spans="2:14" x14ac:dyDescent="0.2">
      <c r="B150" s="43"/>
      <c r="C150" s="43"/>
      <c r="D150" s="43"/>
      <c r="I150" s="43"/>
      <c r="J150" s="43"/>
      <c r="K150" s="43"/>
      <c r="L150" s="43"/>
      <c r="M150" s="43"/>
      <c r="N150" s="43"/>
    </row>
    <row r="151" spans="2:14" x14ac:dyDescent="0.2">
      <c r="B151" s="43"/>
      <c r="C151" s="43"/>
      <c r="D151" s="43"/>
      <c r="I151" s="43"/>
      <c r="J151" s="43"/>
      <c r="K151" s="43"/>
      <c r="L151" s="43"/>
      <c r="M151" s="43"/>
      <c r="N151" s="43"/>
    </row>
    <row r="152" spans="2:14" x14ac:dyDescent="0.2">
      <c r="B152" s="43"/>
      <c r="C152" s="43"/>
      <c r="D152" s="43"/>
      <c r="I152" s="43"/>
      <c r="J152" s="43"/>
      <c r="K152" s="43"/>
      <c r="L152" s="43"/>
      <c r="M152" s="43"/>
      <c r="N152" s="43"/>
    </row>
    <row r="153" spans="2:14" x14ac:dyDescent="0.2">
      <c r="B153" s="43"/>
      <c r="C153" s="43"/>
      <c r="D153" s="43"/>
    </row>
    <row r="154" spans="2:14" x14ac:dyDescent="0.2">
      <c r="B154" s="43"/>
      <c r="C154" s="43"/>
      <c r="D154" s="43"/>
    </row>
    <row r="155" spans="2:14" x14ac:dyDescent="0.2">
      <c r="B155" s="43"/>
      <c r="C155" s="43"/>
      <c r="D155" s="43"/>
    </row>
    <row r="156" spans="2:14" x14ac:dyDescent="0.2">
      <c r="B156" s="43"/>
      <c r="C156" s="43"/>
      <c r="D156" s="43"/>
    </row>
    <row r="157" spans="2:14" x14ac:dyDescent="0.2">
      <c r="B157" s="43"/>
      <c r="C157" s="43"/>
      <c r="D157" s="43"/>
    </row>
    <row r="158" spans="2:14" x14ac:dyDescent="0.2">
      <c r="B158" s="43"/>
      <c r="C158" s="43"/>
      <c r="D158" s="43"/>
    </row>
    <row r="159" spans="2:14" x14ac:dyDescent="0.2">
      <c r="B159" s="43"/>
      <c r="C159" s="43"/>
      <c r="D159" s="43"/>
    </row>
    <row r="160" spans="2:14" x14ac:dyDescent="0.2">
      <c r="B160" s="43"/>
      <c r="C160" s="43"/>
      <c r="D160" s="43"/>
    </row>
    <row r="161" spans="2:14" x14ac:dyDescent="0.2">
      <c r="B161" s="43"/>
      <c r="C161" s="43"/>
      <c r="D161" s="43"/>
    </row>
    <row r="162" spans="2:14" x14ac:dyDescent="0.2">
      <c r="B162" s="43"/>
      <c r="C162" s="43"/>
      <c r="D162" s="43"/>
    </row>
    <row r="163" spans="2:14" x14ac:dyDescent="0.2">
      <c r="B163" s="43"/>
      <c r="C163" s="43"/>
      <c r="D163" s="43"/>
    </row>
    <row r="164" spans="2:14" x14ac:dyDescent="0.2">
      <c r="B164" s="43"/>
      <c r="C164" s="43"/>
      <c r="D164" s="43"/>
    </row>
    <row r="165" spans="2:14" x14ac:dyDescent="0.2">
      <c r="B165" s="43"/>
      <c r="C165" s="43"/>
      <c r="D165" s="43"/>
    </row>
    <row r="166" spans="2:14" x14ac:dyDescent="0.2">
      <c r="B166" s="43"/>
      <c r="C166" s="43"/>
      <c r="D166" s="43"/>
    </row>
    <row r="167" spans="2:14" x14ac:dyDescent="0.2">
      <c r="B167" s="43"/>
      <c r="C167" s="43"/>
      <c r="D167" s="43"/>
    </row>
    <row r="168" spans="2:14" x14ac:dyDescent="0.2">
      <c r="B168" s="43"/>
      <c r="C168" s="43"/>
      <c r="D168" s="43"/>
      <c r="I168" s="43"/>
      <c r="J168" s="43"/>
      <c r="K168" s="43"/>
      <c r="L168" s="43"/>
      <c r="M168" s="43"/>
      <c r="N168" s="43"/>
    </row>
    <row r="169" spans="2:14" x14ac:dyDescent="0.2">
      <c r="B169" s="43"/>
      <c r="C169" s="43"/>
      <c r="D169" s="43"/>
      <c r="I169" s="43"/>
      <c r="J169" s="43"/>
      <c r="K169" s="43"/>
      <c r="L169" s="43"/>
      <c r="M169" s="43"/>
      <c r="N169" s="43"/>
    </row>
    <row r="170" spans="2:14" x14ac:dyDescent="0.2">
      <c r="B170" s="43"/>
      <c r="C170" s="43"/>
      <c r="D170" s="43"/>
      <c r="I170" s="43"/>
      <c r="J170" s="43"/>
      <c r="K170" s="43"/>
      <c r="L170" s="43"/>
      <c r="M170" s="43"/>
      <c r="N170" s="43"/>
    </row>
    <row r="171" spans="2:14" x14ac:dyDescent="0.2">
      <c r="B171" s="43"/>
      <c r="C171" s="43"/>
      <c r="D171" s="43"/>
      <c r="I171" s="43"/>
      <c r="J171" s="43"/>
      <c r="K171" s="43"/>
      <c r="L171" s="43"/>
      <c r="M171" s="43"/>
      <c r="N171" s="43"/>
    </row>
    <row r="172" spans="2:14" x14ac:dyDescent="0.2">
      <c r="B172" s="43"/>
      <c r="C172" s="43"/>
      <c r="D172" s="43"/>
      <c r="I172" s="43"/>
      <c r="J172" s="43"/>
      <c r="K172" s="43"/>
      <c r="L172" s="43"/>
      <c r="M172" s="43"/>
      <c r="N172" s="43"/>
    </row>
    <row r="173" spans="2:14" x14ac:dyDescent="0.2">
      <c r="B173" s="43"/>
      <c r="C173" s="43"/>
      <c r="D173" s="43"/>
      <c r="I173" s="43"/>
      <c r="J173" s="43"/>
      <c r="K173" s="43"/>
      <c r="L173" s="43"/>
      <c r="M173" s="43"/>
      <c r="N173" s="43"/>
    </row>
    <row r="174" spans="2:14" x14ac:dyDescent="0.2">
      <c r="B174" s="43"/>
      <c r="C174" s="43"/>
      <c r="D174" s="43"/>
      <c r="I174" s="43"/>
      <c r="J174" s="43"/>
      <c r="K174" s="43"/>
      <c r="L174" s="43"/>
      <c r="M174" s="43"/>
      <c r="N174" s="43"/>
    </row>
    <row r="175" spans="2:14" x14ac:dyDescent="0.2">
      <c r="B175" s="43"/>
      <c r="C175" s="43"/>
      <c r="D175" s="43"/>
      <c r="I175" s="43"/>
      <c r="J175" s="43"/>
      <c r="K175" s="43"/>
      <c r="L175" s="43"/>
      <c r="M175" s="43"/>
      <c r="N175" s="43"/>
    </row>
    <row r="176" spans="2:14" x14ac:dyDescent="0.2">
      <c r="B176" s="43"/>
      <c r="C176" s="43"/>
      <c r="D176" s="43"/>
      <c r="I176" s="43"/>
      <c r="J176" s="43"/>
      <c r="K176" s="43"/>
      <c r="L176" s="43"/>
      <c r="M176" s="43"/>
      <c r="N176" s="43"/>
    </row>
    <row r="177" spans="2:14" x14ac:dyDescent="0.2">
      <c r="B177" s="43"/>
      <c r="C177" s="43"/>
      <c r="D177" s="43"/>
      <c r="I177" s="43"/>
      <c r="J177" s="43"/>
      <c r="K177" s="43"/>
      <c r="L177" s="43"/>
      <c r="M177" s="43"/>
      <c r="N177" s="43"/>
    </row>
    <row r="178" spans="2:14" x14ac:dyDescent="0.2">
      <c r="B178" s="43"/>
      <c r="C178" s="43"/>
      <c r="D178" s="43"/>
      <c r="I178" s="43"/>
      <c r="J178" s="43"/>
      <c r="K178" s="43"/>
      <c r="L178" s="43"/>
      <c r="M178" s="43"/>
      <c r="N178" s="43"/>
    </row>
    <row r="179" spans="2:14" x14ac:dyDescent="0.2">
      <c r="B179" s="43"/>
      <c r="C179" s="43"/>
      <c r="D179" s="43"/>
      <c r="I179" s="43"/>
      <c r="J179" s="43"/>
      <c r="K179" s="43"/>
      <c r="L179" s="43"/>
      <c r="M179" s="43"/>
      <c r="N179" s="43"/>
    </row>
    <row r="180" spans="2:14" x14ac:dyDescent="0.2">
      <c r="B180" s="43"/>
      <c r="C180" s="43"/>
      <c r="D180" s="43"/>
      <c r="I180" s="43"/>
      <c r="J180" s="43"/>
      <c r="K180" s="43"/>
      <c r="L180" s="43"/>
      <c r="M180" s="43"/>
      <c r="N180" s="43"/>
    </row>
    <row r="181" spans="2:14" x14ac:dyDescent="0.2">
      <c r="B181" s="43"/>
      <c r="C181" s="43"/>
      <c r="D181" s="43"/>
      <c r="I181" s="43"/>
      <c r="J181" s="43"/>
      <c r="K181" s="43"/>
      <c r="L181" s="43"/>
      <c r="M181" s="43"/>
      <c r="N181" s="43"/>
    </row>
    <row r="182" spans="2:14" x14ac:dyDescent="0.2">
      <c r="B182" s="43"/>
      <c r="C182" s="43"/>
      <c r="D182" s="43"/>
      <c r="I182" s="43"/>
      <c r="J182" s="43"/>
      <c r="K182" s="43"/>
      <c r="L182" s="43"/>
      <c r="M182" s="43"/>
      <c r="N182" s="43"/>
    </row>
    <row r="183" spans="2:14" x14ac:dyDescent="0.2">
      <c r="B183" s="43"/>
      <c r="C183" s="43"/>
      <c r="D183" s="43"/>
      <c r="I183" s="43"/>
      <c r="J183" s="43"/>
      <c r="K183" s="43"/>
      <c r="L183" s="43"/>
      <c r="M183" s="43"/>
      <c r="N183" s="43"/>
    </row>
    <row r="184" spans="2:14" x14ac:dyDescent="0.2">
      <c r="B184" s="43"/>
      <c r="C184" s="43"/>
      <c r="D184" s="43"/>
    </row>
    <row r="185" spans="2:14" x14ac:dyDescent="0.2">
      <c r="B185" s="43"/>
      <c r="C185" s="43"/>
      <c r="D185" s="43"/>
    </row>
    <row r="186" spans="2:14" x14ac:dyDescent="0.2">
      <c r="B186" s="43"/>
      <c r="C186" s="43"/>
      <c r="D186" s="43"/>
    </row>
    <row r="187" spans="2:14" x14ac:dyDescent="0.2">
      <c r="B187" s="43"/>
      <c r="C187" s="43"/>
      <c r="D187" s="43"/>
    </row>
    <row r="188" spans="2:14" x14ac:dyDescent="0.2">
      <c r="B188" s="43"/>
      <c r="C188" s="43"/>
      <c r="D188" s="43"/>
    </row>
    <row r="189" spans="2:14" x14ac:dyDescent="0.2">
      <c r="B189" s="43"/>
      <c r="C189" s="43"/>
      <c r="D189" s="43"/>
    </row>
    <row r="190" spans="2:14" x14ac:dyDescent="0.2">
      <c r="B190" s="43"/>
      <c r="C190" s="43"/>
      <c r="D190" s="43"/>
    </row>
    <row r="191" spans="2:14" x14ac:dyDescent="0.2">
      <c r="B191" s="43"/>
      <c r="C191" s="43"/>
      <c r="D191" s="43"/>
    </row>
    <row r="192" spans="2:14" x14ac:dyDescent="0.2">
      <c r="B192" s="43"/>
      <c r="C192" s="43"/>
      <c r="D192" s="43"/>
    </row>
    <row r="193" spans="2:14" x14ac:dyDescent="0.2">
      <c r="B193" s="43"/>
      <c r="C193" s="43"/>
      <c r="D193" s="43"/>
    </row>
    <row r="194" spans="2:14" x14ac:dyDescent="0.2">
      <c r="B194" s="43"/>
      <c r="C194" s="43"/>
      <c r="D194" s="43"/>
      <c r="I194" s="43"/>
      <c r="J194" s="43"/>
      <c r="K194" s="43"/>
      <c r="L194" s="43"/>
      <c r="M194" s="43"/>
      <c r="N194" s="43"/>
    </row>
    <row r="195" spans="2:14" x14ac:dyDescent="0.2">
      <c r="B195" s="43"/>
      <c r="C195" s="43"/>
      <c r="D195" s="43"/>
      <c r="I195" s="43"/>
      <c r="J195" s="43"/>
      <c r="K195" s="43"/>
      <c r="L195" s="43"/>
      <c r="M195" s="43"/>
      <c r="N195" s="43"/>
    </row>
    <row r="196" spans="2:14" x14ac:dyDescent="0.2">
      <c r="B196" s="43"/>
      <c r="C196" s="43"/>
      <c r="D196" s="43"/>
      <c r="I196" s="43"/>
      <c r="J196" s="43"/>
      <c r="K196" s="43"/>
      <c r="L196" s="43"/>
      <c r="M196" s="43"/>
      <c r="N196" s="43"/>
    </row>
    <row r="197" spans="2:14" x14ac:dyDescent="0.2">
      <c r="B197" s="43"/>
      <c r="C197" s="43"/>
      <c r="D197" s="43"/>
      <c r="I197" s="43"/>
      <c r="J197" s="43"/>
      <c r="K197" s="43"/>
      <c r="L197" s="43"/>
      <c r="M197" s="43"/>
      <c r="N197" s="43"/>
    </row>
    <row r="198" spans="2:14" x14ac:dyDescent="0.2">
      <c r="B198" s="43"/>
      <c r="C198" s="43"/>
      <c r="D198" s="43"/>
      <c r="I198" s="43"/>
      <c r="J198" s="43"/>
      <c r="K198" s="43"/>
      <c r="L198" s="43"/>
      <c r="M198" s="43"/>
      <c r="N198" s="43"/>
    </row>
    <row r="199" spans="2:14" x14ac:dyDescent="0.2">
      <c r="B199" s="43"/>
      <c r="C199" s="43"/>
      <c r="D199" s="43"/>
      <c r="I199" s="43"/>
      <c r="J199" s="43"/>
      <c r="K199" s="43"/>
      <c r="L199" s="43"/>
      <c r="M199" s="43"/>
      <c r="N199" s="43"/>
    </row>
    <row r="200" spans="2:14" x14ac:dyDescent="0.2">
      <c r="B200" s="43"/>
      <c r="C200" s="43"/>
      <c r="D200" s="43"/>
      <c r="I200" s="43"/>
      <c r="J200" s="43"/>
      <c r="K200" s="43"/>
      <c r="L200" s="43"/>
      <c r="M200" s="43"/>
      <c r="N200" s="43"/>
    </row>
    <row r="201" spans="2:14" x14ac:dyDescent="0.2">
      <c r="B201" s="43"/>
      <c r="C201" s="43"/>
      <c r="D201" s="43"/>
      <c r="I201" s="43"/>
      <c r="J201" s="43"/>
      <c r="K201" s="43"/>
      <c r="L201" s="43"/>
      <c r="M201" s="43"/>
      <c r="N201" s="43"/>
    </row>
    <row r="202" spans="2:14" x14ac:dyDescent="0.2">
      <c r="B202" s="43"/>
      <c r="C202" s="43"/>
      <c r="D202" s="43"/>
      <c r="I202" s="43"/>
      <c r="J202" s="43"/>
      <c r="K202" s="43"/>
      <c r="L202" s="43"/>
      <c r="M202" s="43"/>
      <c r="N202" s="43"/>
    </row>
    <row r="203" spans="2:14" x14ac:dyDescent="0.2">
      <c r="B203" s="43"/>
      <c r="C203" s="43"/>
      <c r="D203" s="43"/>
      <c r="I203" s="43"/>
      <c r="J203" s="43"/>
      <c r="K203" s="43"/>
      <c r="L203" s="43"/>
      <c r="M203" s="43"/>
      <c r="N203" s="43"/>
    </row>
    <row r="204" spans="2:14" x14ac:dyDescent="0.2">
      <c r="B204" s="43"/>
      <c r="C204" s="43"/>
      <c r="D204" s="43"/>
      <c r="I204" s="43"/>
      <c r="J204" s="43"/>
      <c r="K204" s="43"/>
      <c r="L204" s="43"/>
      <c r="M204" s="43"/>
      <c r="N204" s="43"/>
    </row>
    <row r="205" spans="2:14" x14ac:dyDescent="0.2">
      <c r="B205" s="43"/>
      <c r="C205" s="43"/>
      <c r="D205" s="43"/>
      <c r="I205" s="43"/>
      <c r="J205" s="43"/>
      <c r="K205" s="43"/>
      <c r="L205" s="43"/>
      <c r="M205" s="43"/>
      <c r="N205" s="43"/>
    </row>
    <row r="206" spans="2:14" x14ac:dyDescent="0.2">
      <c r="B206" s="43"/>
      <c r="C206" s="43"/>
      <c r="D206" s="43"/>
      <c r="I206" s="43"/>
      <c r="J206" s="43"/>
      <c r="K206" s="43"/>
      <c r="L206" s="43"/>
      <c r="M206" s="43"/>
      <c r="N206" s="43"/>
    </row>
    <row r="207" spans="2:14" x14ac:dyDescent="0.2">
      <c r="B207" s="43"/>
      <c r="C207" s="43"/>
      <c r="D207" s="43"/>
      <c r="I207" s="43"/>
      <c r="J207" s="43"/>
      <c r="K207" s="43"/>
      <c r="L207" s="43"/>
      <c r="M207" s="43"/>
      <c r="N207" s="43"/>
    </row>
    <row r="208" spans="2:14" x14ac:dyDescent="0.2">
      <c r="B208" s="43"/>
      <c r="C208" s="43"/>
      <c r="D208" s="43"/>
      <c r="I208" s="43"/>
      <c r="J208" s="43"/>
      <c r="K208" s="43"/>
      <c r="L208" s="43"/>
      <c r="M208" s="43"/>
      <c r="N208" s="43"/>
    </row>
    <row r="209" spans="2:14" x14ac:dyDescent="0.2">
      <c r="B209" s="43"/>
      <c r="C209" s="43"/>
      <c r="D209" s="43"/>
      <c r="I209" s="43"/>
      <c r="J209" s="43"/>
      <c r="K209" s="43"/>
      <c r="L209" s="43"/>
      <c r="M209" s="43"/>
      <c r="N209" s="43"/>
    </row>
    <row r="210" spans="2:14" x14ac:dyDescent="0.2">
      <c r="B210" s="43"/>
      <c r="C210" s="43"/>
      <c r="D210" s="43"/>
      <c r="I210" s="43"/>
      <c r="J210" s="43"/>
      <c r="K210" s="43"/>
      <c r="L210" s="43"/>
      <c r="M210" s="43"/>
      <c r="N210" s="43"/>
    </row>
    <row r="211" spans="2:14" x14ac:dyDescent="0.2">
      <c r="B211" s="43"/>
      <c r="C211" s="43"/>
      <c r="D211" s="43"/>
      <c r="I211" s="43"/>
      <c r="J211" s="43"/>
      <c r="K211" s="43"/>
      <c r="L211" s="43"/>
      <c r="M211" s="43"/>
      <c r="N211" s="43"/>
    </row>
    <row r="212" spans="2:14" x14ac:dyDescent="0.2">
      <c r="B212" s="43"/>
      <c r="C212" s="43"/>
      <c r="D212" s="43"/>
      <c r="I212" s="43"/>
      <c r="J212" s="43"/>
      <c r="K212" s="43"/>
      <c r="L212" s="43"/>
      <c r="M212" s="43"/>
      <c r="N212" s="43"/>
    </row>
    <row r="213" spans="2:14" x14ac:dyDescent="0.2">
      <c r="B213" s="43"/>
      <c r="C213" s="43"/>
      <c r="D213" s="43"/>
      <c r="I213" s="43"/>
      <c r="J213" s="43"/>
      <c r="K213" s="43"/>
      <c r="L213" s="43"/>
      <c r="M213" s="43"/>
      <c r="N213" s="43"/>
    </row>
    <row r="214" spans="2:14" x14ac:dyDescent="0.2">
      <c r="B214" s="43"/>
      <c r="C214" s="43"/>
      <c r="D214" s="43"/>
      <c r="I214" s="43"/>
      <c r="J214" s="43"/>
      <c r="K214" s="43"/>
      <c r="L214" s="43"/>
      <c r="M214" s="43"/>
      <c r="N214" s="43"/>
    </row>
    <row r="215" spans="2:14" x14ac:dyDescent="0.2">
      <c r="B215" s="43"/>
      <c r="C215" s="43"/>
      <c r="D215" s="43"/>
      <c r="I215" s="43"/>
      <c r="J215" s="43"/>
      <c r="K215" s="43"/>
      <c r="L215" s="43"/>
      <c r="M215" s="43"/>
      <c r="N215" s="43"/>
    </row>
    <row r="216" spans="2:14" x14ac:dyDescent="0.2">
      <c r="B216" s="43"/>
      <c r="C216" s="43"/>
      <c r="D216" s="43"/>
      <c r="I216" s="43"/>
      <c r="J216" s="43"/>
      <c r="K216" s="43"/>
      <c r="L216" s="43"/>
      <c r="M216" s="43"/>
      <c r="N216" s="43"/>
    </row>
    <row r="217" spans="2:14" x14ac:dyDescent="0.2">
      <c r="B217" s="43"/>
      <c r="C217" s="43"/>
      <c r="D217" s="43"/>
      <c r="I217" s="43"/>
      <c r="J217" s="43"/>
      <c r="K217" s="43"/>
      <c r="L217" s="43"/>
      <c r="M217" s="43"/>
      <c r="N217" s="43"/>
    </row>
    <row r="218" spans="2:14" x14ac:dyDescent="0.2">
      <c r="B218" s="43"/>
      <c r="C218" s="43"/>
      <c r="D218" s="43"/>
      <c r="I218" s="43"/>
      <c r="J218" s="43"/>
      <c r="K218" s="43"/>
      <c r="L218" s="43"/>
      <c r="M218" s="43"/>
      <c r="N218" s="43"/>
    </row>
    <row r="219" spans="2:14" x14ac:dyDescent="0.2">
      <c r="B219" s="43"/>
      <c r="C219" s="43"/>
      <c r="D219" s="43"/>
      <c r="I219" s="43"/>
      <c r="J219" s="43"/>
      <c r="K219" s="43"/>
      <c r="L219" s="43"/>
      <c r="M219" s="43"/>
      <c r="N219" s="43"/>
    </row>
    <row r="220" spans="2:14" x14ac:dyDescent="0.2">
      <c r="B220" s="43"/>
      <c r="C220" s="43"/>
      <c r="D220" s="43"/>
      <c r="I220" s="43"/>
      <c r="J220" s="43"/>
      <c r="K220" s="43"/>
      <c r="L220" s="43"/>
      <c r="M220" s="43"/>
      <c r="N220" s="43"/>
    </row>
    <row r="221" spans="2:14" x14ac:dyDescent="0.2">
      <c r="B221" s="43"/>
      <c r="C221" s="43"/>
      <c r="D221" s="43"/>
      <c r="I221" s="43"/>
      <c r="J221" s="43"/>
      <c r="K221" s="43"/>
      <c r="L221" s="43"/>
      <c r="M221" s="43"/>
      <c r="N221" s="43"/>
    </row>
    <row r="222" spans="2:14" x14ac:dyDescent="0.2">
      <c r="B222" s="43"/>
      <c r="C222" s="43"/>
      <c r="D222" s="43"/>
      <c r="I222" s="43"/>
      <c r="J222" s="43"/>
      <c r="K222" s="43"/>
      <c r="L222" s="43"/>
      <c r="M222" s="43"/>
      <c r="N222" s="43"/>
    </row>
    <row r="223" spans="2:14" x14ac:dyDescent="0.2">
      <c r="B223" s="43"/>
      <c r="C223" s="43"/>
      <c r="D223" s="43"/>
      <c r="I223" s="43"/>
      <c r="J223" s="43"/>
      <c r="K223" s="43"/>
      <c r="L223" s="43"/>
      <c r="M223" s="43"/>
      <c r="N223" s="43"/>
    </row>
    <row r="224" spans="2:14" x14ac:dyDescent="0.2">
      <c r="B224" s="43"/>
      <c r="C224" s="43"/>
      <c r="D224" s="43"/>
      <c r="I224" s="43"/>
      <c r="J224" s="43"/>
      <c r="K224" s="43"/>
      <c r="L224" s="43"/>
      <c r="M224" s="43"/>
      <c r="N224" s="43"/>
    </row>
    <row r="225" spans="2:14" x14ac:dyDescent="0.2">
      <c r="B225" s="43"/>
      <c r="C225" s="43"/>
      <c r="D225" s="43"/>
      <c r="I225" s="43"/>
      <c r="J225" s="43"/>
      <c r="K225" s="43"/>
      <c r="L225" s="43"/>
      <c r="M225" s="43"/>
      <c r="N225" s="43"/>
    </row>
    <row r="226" spans="2:14" x14ac:dyDescent="0.2">
      <c r="B226" s="43"/>
      <c r="C226" s="43"/>
      <c r="D226" s="43"/>
      <c r="I226" s="43"/>
      <c r="J226" s="43"/>
      <c r="K226" s="43"/>
      <c r="L226" s="43"/>
      <c r="M226" s="43"/>
      <c r="N226" s="43"/>
    </row>
    <row r="227" spans="2:14" x14ac:dyDescent="0.2">
      <c r="B227" s="43"/>
      <c r="C227" s="43"/>
      <c r="D227" s="43"/>
      <c r="I227" s="43"/>
      <c r="J227" s="43"/>
      <c r="K227" s="43"/>
      <c r="L227" s="43"/>
      <c r="M227" s="43"/>
      <c r="N227" s="43"/>
    </row>
    <row r="228" spans="2:14" x14ac:dyDescent="0.2">
      <c r="B228" s="43"/>
      <c r="C228" s="43"/>
      <c r="D228" s="43"/>
      <c r="I228" s="43"/>
      <c r="J228" s="43"/>
      <c r="K228" s="43"/>
      <c r="L228" s="43"/>
      <c r="M228" s="43"/>
      <c r="N228" s="43"/>
    </row>
    <row r="229" spans="2:14" x14ac:dyDescent="0.2">
      <c r="B229" s="43"/>
      <c r="C229" s="43"/>
      <c r="D229" s="43"/>
      <c r="I229" s="43"/>
      <c r="J229" s="43"/>
      <c r="K229" s="43"/>
      <c r="L229" s="43"/>
      <c r="M229" s="43"/>
      <c r="N229" s="43"/>
    </row>
    <row r="230" spans="2:14" x14ac:dyDescent="0.2">
      <c r="B230" s="43"/>
      <c r="C230" s="43"/>
      <c r="D230" s="43"/>
      <c r="I230" s="43"/>
      <c r="J230" s="43"/>
      <c r="K230" s="43"/>
      <c r="L230" s="43"/>
      <c r="M230" s="43"/>
      <c r="N230" s="43"/>
    </row>
    <row r="231" spans="2:14" x14ac:dyDescent="0.2">
      <c r="B231" s="43"/>
      <c r="C231" s="43"/>
      <c r="D231" s="43"/>
      <c r="I231" s="43"/>
      <c r="J231" s="43"/>
      <c r="K231" s="43"/>
      <c r="L231" s="43"/>
      <c r="M231" s="43"/>
      <c r="N231" s="43"/>
    </row>
    <row r="232" spans="2:14" x14ac:dyDescent="0.2">
      <c r="B232" s="43"/>
      <c r="C232" s="43"/>
      <c r="D232" s="43"/>
      <c r="I232" s="43"/>
      <c r="J232" s="43"/>
      <c r="K232" s="43"/>
      <c r="L232" s="43"/>
      <c r="M232" s="43"/>
      <c r="N232" s="43"/>
    </row>
    <row r="233" spans="2:14" x14ac:dyDescent="0.2">
      <c r="B233" s="43"/>
      <c r="C233" s="43"/>
      <c r="D233" s="43"/>
      <c r="I233" s="43"/>
      <c r="J233" s="43"/>
      <c r="K233" s="43"/>
      <c r="L233" s="43"/>
      <c r="M233" s="43"/>
      <c r="N233" s="43"/>
    </row>
    <row r="234" spans="2:14" x14ac:dyDescent="0.2">
      <c r="B234" s="43"/>
      <c r="C234" s="43"/>
      <c r="D234" s="43"/>
      <c r="I234" s="43"/>
      <c r="J234" s="43"/>
      <c r="K234" s="43"/>
      <c r="L234" s="43"/>
      <c r="M234" s="43"/>
      <c r="N234" s="43"/>
    </row>
    <row r="235" spans="2:14" x14ac:dyDescent="0.2">
      <c r="B235" s="43"/>
      <c r="C235" s="43"/>
      <c r="D235" s="43"/>
      <c r="I235" s="43"/>
      <c r="J235" s="43"/>
      <c r="K235" s="43"/>
      <c r="L235" s="43"/>
      <c r="M235" s="43"/>
      <c r="N235" s="43"/>
    </row>
    <row r="236" spans="2:14" x14ac:dyDescent="0.2">
      <c r="B236" s="43"/>
      <c r="C236" s="43"/>
      <c r="D236" s="43"/>
      <c r="I236" s="43"/>
      <c r="J236" s="43"/>
      <c r="K236" s="43"/>
      <c r="L236" s="43"/>
      <c r="M236" s="43"/>
      <c r="N236" s="43"/>
    </row>
    <row r="237" spans="2:14" x14ac:dyDescent="0.2">
      <c r="B237" s="43"/>
      <c r="C237" s="43"/>
      <c r="D237" s="43"/>
      <c r="I237" s="43"/>
      <c r="J237" s="43"/>
      <c r="K237" s="43"/>
      <c r="L237" s="43"/>
      <c r="M237" s="43"/>
      <c r="N237" s="43"/>
    </row>
    <row r="238" spans="2:14" x14ac:dyDescent="0.2">
      <c r="B238" s="43"/>
      <c r="C238" s="43"/>
      <c r="D238" s="43"/>
      <c r="I238" s="43"/>
      <c r="J238" s="43"/>
      <c r="K238" s="43"/>
      <c r="L238" s="43"/>
      <c r="M238" s="43"/>
      <c r="N238" s="43"/>
    </row>
    <row r="239" spans="2:14" x14ac:dyDescent="0.2">
      <c r="B239" s="43"/>
      <c r="C239" s="43"/>
      <c r="D239" s="43"/>
      <c r="I239" s="43"/>
      <c r="J239" s="43"/>
      <c r="K239" s="43"/>
      <c r="L239" s="43"/>
      <c r="M239" s="43"/>
      <c r="N239" s="43"/>
    </row>
    <row r="240" spans="2:14" x14ac:dyDescent="0.2">
      <c r="B240" s="43"/>
      <c r="C240" s="43"/>
      <c r="D240" s="43"/>
      <c r="I240" s="43"/>
      <c r="J240" s="43"/>
      <c r="K240" s="43"/>
      <c r="L240" s="43"/>
      <c r="M240" s="43"/>
      <c r="N240" s="43"/>
    </row>
    <row r="241" spans="2:14" x14ac:dyDescent="0.2">
      <c r="B241" s="43"/>
      <c r="C241" s="43"/>
      <c r="D241" s="43"/>
      <c r="I241" s="43"/>
      <c r="J241" s="43"/>
      <c r="K241" s="43"/>
      <c r="L241" s="43"/>
      <c r="M241" s="43"/>
      <c r="N241" s="43"/>
    </row>
    <row r="242" spans="2:14" x14ac:dyDescent="0.2">
      <c r="B242" s="43"/>
      <c r="C242" s="43"/>
      <c r="D242" s="43"/>
      <c r="I242" s="43"/>
      <c r="J242" s="43"/>
      <c r="K242" s="43"/>
      <c r="L242" s="43"/>
      <c r="M242" s="43"/>
      <c r="N242" s="43"/>
    </row>
    <row r="243" spans="2:14" x14ac:dyDescent="0.2">
      <c r="B243" s="43"/>
      <c r="C243" s="43"/>
      <c r="D243" s="43"/>
      <c r="I243" s="43"/>
      <c r="J243" s="43"/>
      <c r="K243" s="43"/>
      <c r="L243" s="43"/>
      <c r="M243" s="43"/>
      <c r="N243" s="43"/>
    </row>
    <row r="244" spans="2:14" x14ac:dyDescent="0.2">
      <c r="B244" s="43"/>
      <c r="C244" s="43"/>
      <c r="D244" s="43"/>
      <c r="I244" s="43"/>
      <c r="J244" s="43"/>
      <c r="K244" s="43"/>
      <c r="L244" s="43"/>
      <c r="M244" s="43"/>
      <c r="N244" s="43"/>
    </row>
    <row r="245" spans="2:14" x14ac:dyDescent="0.2">
      <c r="B245" s="43"/>
      <c r="C245" s="43"/>
      <c r="D245" s="43"/>
      <c r="I245" s="43"/>
      <c r="J245" s="43"/>
      <c r="K245" s="43"/>
      <c r="L245" s="43"/>
      <c r="M245" s="43"/>
      <c r="N245" s="43"/>
    </row>
    <row r="246" spans="2:14" x14ac:dyDescent="0.2">
      <c r="B246" s="43"/>
      <c r="C246" s="43"/>
      <c r="D246" s="43"/>
      <c r="I246" s="43"/>
      <c r="J246" s="43"/>
      <c r="K246" s="43"/>
      <c r="L246" s="43"/>
      <c r="M246" s="43"/>
      <c r="N246" s="43"/>
    </row>
    <row r="247" spans="2:14" x14ac:dyDescent="0.2">
      <c r="B247" s="43"/>
      <c r="C247" s="43"/>
      <c r="D247" s="43"/>
      <c r="I247" s="43"/>
      <c r="J247" s="43"/>
      <c r="K247" s="43"/>
      <c r="L247" s="43"/>
      <c r="M247" s="43"/>
      <c r="N247" s="43"/>
    </row>
    <row r="248" spans="2:14" x14ac:dyDescent="0.2">
      <c r="B248" s="43"/>
      <c r="C248" s="43"/>
      <c r="D248" s="43"/>
      <c r="I248" s="43"/>
      <c r="J248" s="43"/>
      <c r="K248" s="43"/>
      <c r="L248" s="43"/>
      <c r="M248" s="43"/>
      <c r="N248" s="43"/>
    </row>
    <row r="249" spans="2:14" x14ac:dyDescent="0.2">
      <c r="B249" s="43"/>
      <c r="C249" s="43"/>
      <c r="D249" s="43"/>
      <c r="I249" s="43"/>
      <c r="J249" s="43"/>
      <c r="K249" s="43"/>
      <c r="L249" s="43"/>
      <c r="M249" s="43"/>
      <c r="N249" s="43"/>
    </row>
    <row r="250" spans="2:14" x14ac:dyDescent="0.2">
      <c r="B250" s="43"/>
      <c r="C250" s="43"/>
      <c r="D250" s="43"/>
      <c r="I250" s="43"/>
      <c r="J250" s="43"/>
      <c r="K250" s="43"/>
      <c r="L250" s="43"/>
      <c r="M250" s="43"/>
      <c r="N250" s="43"/>
    </row>
    <row r="251" spans="2:14" x14ac:dyDescent="0.2">
      <c r="B251" s="43"/>
      <c r="C251" s="43"/>
      <c r="D251" s="43"/>
      <c r="I251" s="43"/>
      <c r="J251" s="43"/>
      <c r="K251" s="43"/>
      <c r="L251" s="43"/>
      <c r="M251" s="43"/>
      <c r="N251" s="43"/>
    </row>
    <row r="252" spans="2:14" x14ac:dyDescent="0.2">
      <c r="B252" s="43"/>
      <c r="C252" s="43"/>
      <c r="D252" s="43"/>
      <c r="I252" s="43"/>
      <c r="J252" s="43"/>
      <c r="K252" s="43"/>
      <c r="L252" s="43"/>
      <c r="M252" s="43"/>
      <c r="N252" s="43"/>
    </row>
    <row r="253" spans="2:14" x14ac:dyDescent="0.2">
      <c r="B253" s="43"/>
      <c r="C253" s="43"/>
      <c r="D253" s="43"/>
      <c r="I253" s="43"/>
      <c r="J253" s="43"/>
      <c r="K253" s="43"/>
      <c r="L253" s="43"/>
      <c r="M253" s="43"/>
      <c r="N253" s="43"/>
    </row>
    <row r="254" spans="2:14" x14ac:dyDescent="0.2">
      <c r="B254" s="43"/>
      <c r="C254" s="43"/>
      <c r="D254" s="43"/>
      <c r="I254" s="43"/>
      <c r="J254" s="43"/>
      <c r="K254" s="43"/>
      <c r="L254" s="43"/>
      <c r="M254" s="43"/>
      <c r="N254" s="43"/>
    </row>
    <row r="255" spans="2:14" x14ac:dyDescent="0.2">
      <c r="B255" s="43"/>
      <c r="C255" s="43"/>
      <c r="D255" s="43"/>
      <c r="I255" s="43"/>
      <c r="J255" s="43"/>
      <c r="K255" s="43"/>
      <c r="L255" s="43"/>
      <c r="M255" s="43"/>
      <c r="N255" s="43"/>
    </row>
    <row r="256" spans="2:14" x14ac:dyDescent="0.2">
      <c r="B256" s="43"/>
      <c r="C256" s="43"/>
      <c r="D256" s="43"/>
      <c r="I256" s="43"/>
      <c r="J256" s="43"/>
      <c r="K256" s="43"/>
      <c r="L256" s="43"/>
      <c r="M256" s="43"/>
      <c r="N256" s="43"/>
    </row>
    <row r="257" spans="2:14" x14ac:dyDescent="0.2">
      <c r="B257" s="43"/>
      <c r="C257" s="43"/>
      <c r="D257" s="43"/>
      <c r="I257" s="43"/>
      <c r="J257" s="43"/>
      <c r="K257" s="43"/>
      <c r="L257" s="43"/>
      <c r="M257" s="43"/>
      <c r="N257" s="43"/>
    </row>
    <row r="258" spans="2:14" x14ac:dyDescent="0.2">
      <c r="B258" s="43"/>
      <c r="C258" s="43"/>
      <c r="D258" s="43"/>
      <c r="I258" s="43"/>
      <c r="J258" s="43"/>
      <c r="K258" s="43"/>
      <c r="L258" s="43"/>
      <c r="M258" s="43"/>
      <c r="N258" s="43"/>
    </row>
    <row r="259" spans="2:14" x14ac:dyDescent="0.2">
      <c r="B259" s="43"/>
      <c r="C259" s="43"/>
      <c r="D259" s="43"/>
      <c r="I259" s="43"/>
      <c r="J259" s="43"/>
      <c r="K259" s="43"/>
      <c r="L259" s="43"/>
      <c r="M259" s="43"/>
      <c r="N259" s="43"/>
    </row>
    <row r="260" spans="2:14" x14ac:dyDescent="0.2">
      <c r="B260" s="43"/>
      <c r="C260" s="43"/>
      <c r="D260" s="43"/>
      <c r="I260" s="43"/>
      <c r="J260" s="43"/>
      <c r="K260" s="43"/>
      <c r="L260" s="43"/>
      <c r="M260" s="43"/>
      <c r="N260" s="43"/>
    </row>
    <row r="261" spans="2:14" x14ac:dyDescent="0.2">
      <c r="B261" s="43"/>
      <c r="C261" s="43"/>
      <c r="D261" s="43"/>
      <c r="I261" s="43"/>
      <c r="J261" s="43"/>
      <c r="K261" s="43"/>
      <c r="L261" s="43"/>
      <c r="M261" s="43"/>
      <c r="N261" s="43"/>
    </row>
    <row r="262" spans="2:14" x14ac:dyDescent="0.2">
      <c r="B262" s="43"/>
      <c r="C262" s="43"/>
      <c r="D262" s="43"/>
      <c r="I262" s="43"/>
      <c r="J262" s="43"/>
      <c r="K262" s="43"/>
      <c r="L262" s="43"/>
      <c r="M262" s="43"/>
      <c r="N262" s="43"/>
    </row>
    <row r="263" spans="2:14" x14ac:dyDescent="0.2">
      <c r="B263" s="43"/>
      <c r="C263" s="43"/>
      <c r="D263" s="43"/>
      <c r="I263" s="43"/>
      <c r="J263" s="43"/>
      <c r="K263" s="43"/>
      <c r="L263" s="43"/>
      <c r="M263" s="43"/>
      <c r="N263" s="43"/>
    </row>
    <row r="264" spans="2:14" x14ac:dyDescent="0.2">
      <c r="B264" s="43"/>
      <c r="C264" s="43"/>
      <c r="D264" s="43"/>
      <c r="I264" s="43"/>
      <c r="J264" s="43"/>
      <c r="K264" s="43"/>
      <c r="L264" s="43"/>
      <c r="M264" s="43"/>
      <c r="N264" s="43"/>
    </row>
    <row r="265" spans="2:14" x14ac:dyDescent="0.2">
      <c r="B265" s="43"/>
      <c r="C265" s="43"/>
      <c r="D265" s="43"/>
      <c r="I265" s="43"/>
      <c r="J265" s="43"/>
      <c r="K265" s="43"/>
      <c r="L265" s="43"/>
      <c r="M265" s="43"/>
      <c r="N265" s="43"/>
    </row>
    <row r="266" spans="2:14" x14ac:dyDescent="0.2">
      <c r="B266" s="43"/>
      <c r="C266" s="43"/>
      <c r="D266" s="43"/>
      <c r="I266" s="43"/>
      <c r="J266" s="43"/>
      <c r="K266" s="43"/>
      <c r="L266" s="43"/>
      <c r="M266" s="43"/>
      <c r="N266" s="43"/>
    </row>
    <row r="267" spans="2:14" x14ac:dyDescent="0.2">
      <c r="B267" s="43"/>
      <c r="C267" s="43"/>
      <c r="D267" s="43"/>
      <c r="I267" s="43"/>
      <c r="J267" s="43"/>
      <c r="K267" s="43"/>
      <c r="L267" s="43"/>
      <c r="M267" s="43"/>
      <c r="N267" s="43"/>
    </row>
    <row r="268" spans="2:14" x14ac:dyDescent="0.2">
      <c r="B268" s="43"/>
      <c r="C268" s="43"/>
      <c r="D268" s="43"/>
      <c r="I268" s="43"/>
      <c r="J268" s="43"/>
      <c r="K268" s="43"/>
      <c r="L268" s="43"/>
      <c r="M268" s="43"/>
      <c r="N268" s="43"/>
    </row>
    <row r="269" spans="2:14" x14ac:dyDescent="0.2">
      <c r="B269" s="43"/>
      <c r="C269" s="43"/>
      <c r="D269" s="43"/>
      <c r="I269" s="43"/>
      <c r="J269" s="43"/>
      <c r="K269" s="43"/>
      <c r="L269" s="43"/>
      <c r="M269" s="43"/>
      <c r="N269" s="43"/>
    </row>
    <row r="270" spans="2:14" x14ac:dyDescent="0.2">
      <c r="B270" s="43"/>
      <c r="C270" s="43"/>
      <c r="D270" s="43"/>
      <c r="I270" s="43"/>
      <c r="J270" s="43"/>
      <c r="K270" s="43"/>
      <c r="L270" s="43"/>
      <c r="M270" s="43"/>
      <c r="N270" s="43"/>
    </row>
    <row r="271" spans="2:14" x14ac:dyDescent="0.2">
      <c r="B271" s="43"/>
      <c r="C271" s="43"/>
      <c r="D271" s="43"/>
      <c r="I271" s="43"/>
      <c r="J271" s="43"/>
      <c r="K271" s="43"/>
      <c r="L271" s="43"/>
      <c r="M271" s="43"/>
      <c r="N271" s="43"/>
    </row>
    <row r="272" spans="2:14" x14ac:dyDescent="0.2">
      <c r="B272" s="43"/>
      <c r="C272" s="43"/>
      <c r="D272" s="43"/>
      <c r="I272" s="43"/>
      <c r="J272" s="43"/>
      <c r="K272" s="43"/>
      <c r="L272" s="43"/>
      <c r="M272" s="43"/>
      <c r="N272" s="43"/>
    </row>
    <row r="273" spans="2:14" x14ac:dyDescent="0.2">
      <c r="B273" s="43"/>
      <c r="C273" s="43"/>
      <c r="D273" s="43"/>
      <c r="I273" s="43"/>
      <c r="J273" s="43"/>
      <c r="K273" s="43"/>
      <c r="L273" s="43"/>
      <c r="M273" s="43"/>
      <c r="N273" s="43"/>
    </row>
    <row r="274" spans="2:14" x14ac:dyDescent="0.2">
      <c r="B274" s="43"/>
      <c r="C274" s="43"/>
      <c r="D274" s="43"/>
      <c r="I274" s="43"/>
      <c r="J274" s="43"/>
      <c r="K274" s="43"/>
      <c r="L274" s="43"/>
      <c r="M274" s="43"/>
      <c r="N274" s="43"/>
    </row>
    <row r="275" spans="2:14" x14ac:dyDescent="0.2">
      <c r="B275" s="43"/>
      <c r="C275" s="43"/>
      <c r="D275" s="43"/>
      <c r="I275" s="43"/>
      <c r="J275" s="43"/>
      <c r="K275" s="43"/>
      <c r="L275" s="43"/>
      <c r="M275" s="43"/>
      <c r="N275" s="43"/>
    </row>
    <row r="276" spans="2:14" x14ac:dyDescent="0.2">
      <c r="B276" s="43"/>
      <c r="C276" s="43"/>
      <c r="D276" s="43"/>
      <c r="I276" s="43"/>
      <c r="J276" s="43"/>
      <c r="K276" s="43"/>
      <c r="L276" s="43"/>
      <c r="M276" s="43"/>
      <c r="N276" s="43"/>
    </row>
    <row r="277" spans="2:14" x14ac:dyDescent="0.2">
      <c r="B277" s="43"/>
      <c r="C277" s="43"/>
      <c r="D277" s="43"/>
      <c r="I277" s="43"/>
      <c r="J277" s="43"/>
      <c r="K277" s="43"/>
      <c r="L277" s="43"/>
      <c r="M277" s="43"/>
      <c r="N277" s="43"/>
    </row>
    <row r="278" spans="2:14" x14ac:dyDescent="0.2">
      <c r="B278" s="43"/>
      <c r="C278" s="43"/>
      <c r="D278" s="43"/>
      <c r="I278" s="43"/>
      <c r="J278" s="43"/>
      <c r="K278" s="43"/>
      <c r="L278" s="43"/>
      <c r="M278" s="43"/>
      <c r="N278" s="43"/>
    </row>
    <row r="279" spans="2:14" x14ac:dyDescent="0.2">
      <c r="B279" s="43"/>
      <c r="C279" s="43"/>
      <c r="D279" s="43"/>
      <c r="I279" s="43"/>
      <c r="J279" s="43"/>
      <c r="K279" s="43"/>
      <c r="L279" s="43"/>
      <c r="M279" s="43"/>
      <c r="N279" s="43"/>
    </row>
    <row r="280" spans="2:14" x14ac:dyDescent="0.2">
      <c r="B280" s="43"/>
      <c r="C280" s="43"/>
      <c r="D280" s="43"/>
      <c r="I280" s="43"/>
      <c r="J280" s="43"/>
      <c r="K280" s="43"/>
      <c r="L280" s="43"/>
      <c r="M280" s="43"/>
      <c r="N280" s="43"/>
    </row>
    <row r="281" spans="2:14" x14ac:dyDescent="0.2">
      <c r="B281" s="43"/>
      <c r="C281" s="43"/>
      <c r="D281" s="43"/>
      <c r="I281" s="43"/>
      <c r="J281" s="43"/>
      <c r="K281" s="43"/>
      <c r="L281" s="43"/>
      <c r="M281" s="43"/>
      <c r="N281" s="43"/>
    </row>
    <row r="282" spans="2:14" x14ac:dyDescent="0.2">
      <c r="B282" s="43"/>
      <c r="C282" s="43"/>
      <c r="D282" s="43"/>
      <c r="I282" s="43"/>
      <c r="J282" s="43"/>
      <c r="K282" s="43"/>
      <c r="L282" s="43"/>
      <c r="M282" s="43"/>
      <c r="N282" s="43"/>
    </row>
    <row r="283" spans="2:14" x14ac:dyDescent="0.2">
      <c r="B283" s="43"/>
      <c r="C283" s="43"/>
      <c r="D283" s="43"/>
      <c r="I283" s="43"/>
      <c r="J283" s="43"/>
      <c r="K283" s="43"/>
      <c r="L283" s="43"/>
      <c r="M283" s="43"/>
      <c r="N283" s="43"/>
    </row>
    <row r="284" spans="2:14" x14ac:dyDescent="0.2">
      <c r="B284" s="43"/>
      <c r="C284" s="43"/>
      <c r="D284" s="43"/>
      <c r="I284" s="43"/>
      <c r="J284" s="43"/>
      <c r="K284" s="43"/>
      <c r="L284" s="43"/>
      <c r="M284" s="43"/>
      <c r="N284" s="43"/>
    </row>
    <row r="285" spans="2:14" x14ac:dyDescent="0.2">
      <c r="B285" s="43"/>
      <c r="C285" s="43"/>
      <c r="D285" s="43"/>
      <c r="I285" s="43"/>
      <c r="J285" s="43"/>
      <c r="K285" s="43"/>
      <c r="L285" s="43"/>
      <c r="M285" s="43"/>
      <c r="N285" s="43"/>
    </row>
    <row r="286" spans="2:14" x14ac:dyDescent="0.2">
      <c r="B286" s="43"/>
      <c r="C286" s="43"/>
      <c r="D286" s="43"/>
      <c r="I286" s="43"/>
      <c r="J286" s="43"/>
      <c r="K286" s="43"/>
      <c r="L286" s="43"/>
      <c r="M286" s="43"/>
      <c r="N286" s="43"/>
    </row>
    <row r="287" spans="2:14" x14ac:dyDescent="0.2">
      <c r="B287" s="43"/>
      <c r="C287" s="43"/>
      <c r="D287" s="43"/>
      <c r="I287" s="43"/>
      <c r="J287" s="43"/>
      <c r="K287" s="43"/>
      <c r="L287" s="43"/>
      <c r="M287" s="43"/>
      <c r="N287" s="43"/>
    </row>
    <row r="288" spans="2:14" x14ac:dyDescent="0.2">
      <c r="B288" s="43"/>
      <c r="C288" s="43"/>
      <c r="D288" s="43"/>
      <c r="I288" s="43"/>
      <c r="J288" s="43"/>
      <c r="K288" s="43"/>
      <c r="L288" s="43"/>
      <c r="M288" s="43"/>
      <c r="N288" s="43"/>
    </row>
    <row r="289" spans="2:14" x14ac:dyDescent="0.2">
      <c r="B289" s="43"/>
      <c r="C289" s="43"/>
      <c r="D289" s="43"/>
      <c r="I289" s="43"/>
      <c r="J289" s="43"/>
      <c r="K289" s="43"/>
      <c r="L289" s="43"/>
      <c r="M289" s="43"/>
      <c r="N289" s="43"/>
    </row>
    <row r="290" spans="2:14" x14ac:dyDescent="0.2">
      <c r="B290" s="43"/>
      <c r="C290" s="43"/>
      <c r="D290" s="43"/>
      <c r="I290" s="43"/>
      <c r="J290" s="43"/>
      <c r="K290" s="43"/>
      <c r="L290" s="43"/>
      <c r="M290" s="43"/>
      <c r="N290" s="43"/>
    </row>
    <row r="291" spans="2:14" x14ac:dyDescent="0.2">
      <c r="B291" s="43"/>
      <c r="C291" s="43"/>
      <c r="D291" s="43"/>
      <c r="I291" s="43"/>
      <c r="J291" s="43"/>
      <c r="K291" s="43"/>
      <c r="L291" s="43"/>
      <c r="M291" s="43"/>
      <c r="N291" s="43"/>
    </row>
    <row r="292" spans="2:14" x14ac:dyDescent="0.2">
      <c r="B292" s="43"/>
      <c r="C292" s="43"/>
      <c r="D292" s="43"/>
      <c r="I292" s="43"/>
      <c r="J292" s="43"/>
      <c r="K292" s="43"/>
      <c r="L292" s="43"/>
      <c r="M292" s="43"/>
      <c r="N292" s="43"/>
    </row>
    <row r="293" spans="2:14" x14ac:dyDescent="0.2">
      <c r="B293" s="43"/>
      <c r="C293" s="43"/>
      <c r="D293" s="43"/>
      <c r="I293" s="43"/>
      <c r="J293" s="43"/>
      <c r="K293" s="43"/>
      <c r="L293" s="43"/>
      <c r="M293" s="43"/>
      <c r="N293" s="43"/>
    </row>
    <row r="294" spans="2:14" x14ac:dyDescent="0.2">
      <c r="B294" s="43"/>
      <c r="C294" s="43"/>
      <c r="D294" s="43"/>
      <c r="I294" s="43"/>
      <c r="J294" s="43"/>
      <c r="K294" s="43"/>
      <c r="L294" s="43"/>
      <c r="M294" s="43"/>
      <c r="N294" s="43"/>
    </row>
    <row r="295" spans="2:14" x14ac:dyDescent="0.2">
      <c r="B295" s="43"/>
      <c r="C295" s="43"/>
      <c r="D295" s="43"/>
      <c r="I295" s="43"/>
      <c r="J295" s="43"/>
      <c r="K295" s="43"/>
      <c r="L295" s="43"/>
      <c r="M295" s="43"/>
      <c r="N295" s="43"/>
    </row>
    <row r="296" spans="2:14" x14ac:dyDescent="0.2">
      <c r="B296" s="43"/>
      <c r="C296" s="43"/>
      <c r="D296" s="43"/>
      <c r="I296" s="43"/>
      <c r="J296" s="43"/>
      <c r="K296" s="43"/>
      <c r="L296" s="43"/>
      <c r="M296" s="43"/>
      <c r="N296" s="43"/>
    </row>
    <row r="297" spans="2:14" x14ac:dyDescent="0.2">
      <c r="B297" s="43"/>
      <c r="C297" s="43"/>
      <c r="D297" s="43"/>
      <c r="I297" s="43"/>
      <c r="J297" s="43"/>
      <c r="K297" s="43"/>
      <c r="L297" s="43"/>
      <c r="M297" s="43"/>
      <c r="N297" s="43"/>
    </row>
    <row r="298" spans="2:14" x14ac:dyDescent="0.2">
      <c r="B298" s="43"/>
      <c r="C298" s="43"/>
      <c r="D298" s="43"/>
      <c r="I298" s="43"/>
      <c r="J298" s="43"/>
      <c r="K298" s="43"/>
      <c r="L298" s="43"/>
      <c r="M298" s="43"/>
      <c r="N298" s="43"/>
    </row>
    <row r="299" spans="2:14" x14ac:dyDescent="0.2">
      <c r="B299" s="43"/>
      <c r="C299" s="43"/>
      <c r="D299" s="43"/>
      <c r="I299" s="43"/>
      <c r="J299" s="43"/>
      <c r="K299" s="43"/>
      <c r="L299" s="43"/>
      <c r="M299" s="43"/>
      <c r="N299" s="43"/>
    </row>
    <row r="300" spans="2:14" x14ac:dyDescent="0.2">
      <c r="B300" s="43"/>
      <c r="C300" s="43"/>
      <c r="D300" s="43"/>
      <c r="I300" s="43"/>
      <c r="J300" s="43"/>
      <c r="K300" s="43"/>
      <c r="L300" s="43"/>
      <c r="M300" s="43"/>
      <c r="N300" s="43"/>
    </row>
    <row r="301" spans="2:14" x14ac:dyDescent="0.2">
      <c r="B301" s="43"/>
      <c r="C301" s="43"/>
      <c r="D301" s="43"/>
      <c r="I301" s="43"/>
      <c r="J301" s="43"/>
      <c r="K301" s="43"/>
      <c r="L301" s="43"/>
      <c r="M301" s="43"/>
      <c r="N301" s="43"/>
    </row>
    <row r="302" spans="2:14" x14ac:dyDescent="0.2">
      <c r="B302" s="43"/>
      <c r="C302" s="43"/>
      <c r="D302" s="43"/>
      <c r="I302" s="43"/>
      <c r="J302" s="43"/>
      <c r="K302" s="43"/>
      <c r="L302" s="43"/>
      <c r="M302" s="43"/>
      <c r="N302" s="43"/>
    </row>
    <row r="303" spans="2:14" x14ac:dyDescent="0.2">
      <c r="B303" s="43"/>
      <c r="C303" s="43"/>
      <c r="D303" s="43"/>
      <c r="I303" s="43"/>
      <c r="J303" s="43"/>
      <c r="K303" s="43"/>
      <c r="L303" s="43"/>
      <c r="M303" s="43"/>
      <c r="N303" s="43"/>
    </row>
    <row r="304" spans="2:14" x14ac:dyDescent="0.2">
      <c r="B304" s="43"/>
      <c r="C304" s="43"/>
      <c r="D304" s="43"/>
      <c r="I304" s="43"/>
      <c r="J304" s="43"/>
      <c r="K304" s="43"/>
      <c r="L304" s="43"/>
      <c r="M304" s="43"/>
      <c r="N304" s="43"/>
    </row>
    <row r="305" spans="2:14" x14ac:dyDescent="0.2">
      <c r="B305" s="43"/>
      <c r="C305" s="43"/>
      <c r="D305" s="43"/>
      <c r="I305" s="43"/>
      <c r="J305" s="43"/>
      <c r="K305" s="43"/>
      <c r="L305" s="43"/>
      <c r="M305" s="43"/>
      <c r="N305" s="43"/>
    </row>
    <row r="306" spans="2:14" x14ac:dyDescent="0.2">
      <c r="B306" s="43"/>
      <c r="C306" s="43"/>
      <c r="D306" s="43"/>
      <c r="I306" s="43"/>
      <c r="J306" s="43"/>
      <c r="K306" s="43"/>
      <c r="L306" s="43"/>
      <c r="M306" s="43"/>
      <c r="N306" s="43"/>
    </row>
    <row r="307" spans="2:14" x14ac:dyDescent="0.2">
      <c r="B307" s="43"/>
      <c r="C307" s="43"/>
      <c r="D307" s="43"/>
      <c r="I307" s="43"/>
      <c r="J307" s="43"/>
      <c r="K307" s="43"/>
      <c r="L307" s="43"/>
      <c r="M307" s="43"/>
      <c r="N307" s="43"/>
    </row>
    <row r="308" spans="2:14" x14ac:dyDescent="0.2">
      <c r="B308" s="43"/>
      <c r="C308" s="43"/>
      <c r="D308" s="43"/>
      <c r="I308" s="43"/>
      <c r="J308" s="43"/>
      <c r="K308" s="43"/>
      <c r="L308" s="43"/>
      <c r="M308" s="43"/>
      <c r="N308" s="43"/>
    </row>
    <row r="309" spans="2:14" x14ac:dyDescent="0.2">
      <c r="B309" s="43"/>
      <c r="C309" s="43"/>
      <c r="D309" s="43"/>
      <c r="I309" s="43"/>
      <c r="J309" s="43"/>
      <c r="K309" s="43"/>
      <c r="L309" s="43"/>
      <c r="M309" s="43"/>
      <c r="N309" s="43"/>
    </row>
    <row r="310" spans="2:14" x14ac:dyDescent="0.2">
      <c r="B310" s="43"/>
      <c r="C310" s="43"/>
      <c r="D310" s="43"/>
      <c r="I310" s="43"/>
      <c r="J310" s="43"/>
      <c r="K310" s="43"/>
      <c r="L310" s="43"/>
      <c r="M310" s="43"/>
      <c r="N310" s="43"/>
    </row>
    <row r="311" spans="2:14" x14ac:dyDescent="0.2">
      <c r="B311" s="43"/>
      <c r="C311" s="43"/>
      <c r="D311" s="43"/>
      <c r="I311" s="43"/>
      <c r="J311" s="43"/>
      <c r="K311" s="43"/>
      <c r="L311" s="43"/>
      <c r="M311" s="43"/>
      <c r="N311" s="43"/>
    </row>
    <row r="312" spans="2:14" x14ac:dyDescent="0.2">
      <c r="B312" s="43"/>
      <c r="C312" s="43"/>
      <c r="D312" s="43"/>
      <c r="I312" s="43"/>
      <c r="J312" s="43"/>
      <c r="K312" s="43"/>
      <c r="L312" s="43"/>
      <c r="M312" s="43"/>
      <c r="N312" s="43"/>
    </row>
    <row r="313" spans="2:14" x14ac:dyDescent="0.2">
      <c r="B313" s="43"/>
      <c r="C313" s="43"/>
      <c r="D313" s="43"/>
      <c r="I313" s="43"/>
      <c r="J313" s="43"/>
      <c r="K313" s="43"/>
      <c r="L313" s="43"/>
      <c r="M313" s="43"/>
      <c r="N313" s="43"/>
    </row>
    <row r="314" spans="2:14" x14ac:dyDescent="0.2">
      <c r="B314" s="43"/>
      <c r="C314" s="43"/>
      <c r="D314" s="43"/>
      <c r="I314" s="43"/>
      <c r="J314" s="43"/>
      <c r="K314" s="43"/>
      <c r="L314" s="43"/>
      <c r="M314" s="43"/>
      <c r="N314" s="43"/>
    </row>
    <row r="315" spans="2:14" x14ac:dyDescent="0.2">
      <c r="B315" s="43"/>
      <c r="C315" s="43"/>
      <c r="D315" s="43"/>
      <c r="I315" s="43"/>
      <c r="J315" s="43"/>
      <c r="K315" s="43"/>
      <c r="L315" s="43"/>
      <c r="M315" s="43"/>
      <c r="N315" s="43"/>
    </row>
    <row r="316" spans="2:14" x14ac:dyDescent="0.2">
      <c r="B316" s="43"/>
      <c r="C316" s="43"/>
      <c r="D316" s="43"/>
      <c r="I316" s="43"/>
      <c r="J316" s="43"/>
      <c r="K316" s="43"/>
      <c r="L316" s="43"/>
      <c r="M316" s="43"/>
      <c r="N316" s="43"/>
    </row>
    <row r="317" spans="2:14" x14ac:dyDescent="0.2">
      <c r="B317" s="43"/>
      <c r="C317" s="43"/>
      <c r="D317" s="43"/>
      <c r="I317" s="43"/>
      <c r="J317" s="43"/>
      <c r="K317" s="43"/>
      <c r="L317" s="43"/>
      <c r="M317" s="43"/>
      <c r="N317" s="43"/>
    </row>
    <row r="318" spans="2:14" x14ac:dyDescent="0.2">
      <c r="B318" s="43"/>
      <c r="C318" s="43"/>
      <c r="D318" s="43"/>
      <c r="I318" s="43"/>
      <c r="J318" s="43"/>
      <c r="K318" s="43"/>
      <c r="L318" s="43"/>
      <c r="M318" s="43"/>
      <c r="N318" s="43"/>
    </row>
    <row r="319" spans="2:14" x14ac:dyDescent="0.2">
      <c r="B319" s="43"/>
      <c r="C319" s="43"/>
      <c r="D319" s="43"/>
      <c r="I319" s="43"/>
      <c r="J319" s="43"/>
      <c r="K319" s="43"/>
      <c r="L319" s="43"/>
      <c r="M319" s="43"/>
      <c r="N319" s="43"/>
    </row>
    <row r="320" spans="2:14" x14ac:dyDescent="0.2">
      <c r="B320" s="43"/>
      <c r="C320" s="43"/>
      <c r="D320" s="43"/>
      <c r="I320" s="43"/>
      <c r="J320" s="43"/>
      <c r="K320" s="43"/>
      <c r="L320" s="43"/>
      <c r="M320" s="43"/>
      <c r="N320" s="43"/>
    </row>
    <row r="321" spans="2:14" x14ac:dyDescent="0.2">
      <c r="B321" s="43"/>
      <c r="C321" s="43"/>
      <c r="D321" s="43"/>
      <c r="I321" s="43"/>
      <c r="J321" s="43"/>
      <c r="K321" s="43"/>
      <c r="L321" s="43"/>
      <c r="M321" s="43"/>
      <c r="N321" s="43"/>
    </row>
    <row r="322" spans="2:14" x14ac:dyDescent="0.2">
      <c r="B322" s="43"/>
      <c r="C322" s="43"/>
      <c r="D322" s="43"/>
      <c r="I322" s="43"/>
      <c r="J322" s="43"/>
      <c r="K322" s="43"/>
      <c r="L322" s="43"/>
      <c r="M322" s="43"/>
      <c r="N322" s="43"/>
    </row>
    <row r="323" spans="2:14" x14ac:dyDescent="0.2">
      <c r="B323" s="43"/>
      <c r="C323" s="43"/>
      <c r="D323" s="43"/>
      <c r="I323" s="43"/>
      <c r="J323" s="43"/>
      <c r="K323" s="43"/>
      <c r="L323" s="43"/>
      <c r="M323" s="43"/>
      <c r="N323" s="43"/>
    </row>
    <row r="324" spans="2:14" x14ac:dyDescent="0.2">
      <c r="B324" s="43"/>
      <c r="C324" s="43"/>
      <c r="D324" s="43"/>
      <c r="I324" s="43"/>
      <c r="J324" s="43"/>
      <c r="K324" s="43"/>
      <c r="L324" s="43"/>
      <c r="M324" s="43"/>
      <c r="N324" s="43"/>
    </row>
    <row r="325" spans="2:14" x14ac:dyDescent="0.2">
      <c r="B325" s="43"/>
      <c r="C325" s="43"/>
      <c r="D325" s="43"/>
      <c r="I325" s="43"/>
      <c r="J325" s="43"/>
      <c r="K325" s="43"/>
      <c r="L325" s="43"/>
      <c r="M325" s="43"/>
      <c r="N325" s="43"/>
    </row>
    <row r="326" spans="2:14" x14ac:dyDescent="0.2">
      <c r="B326" s="43"/>
      <c r="C326" s="43"/>
      <c r="D326" s="43"/>
      <c r="I326" s="43"/>
      <c r="J326" s="43"/>
      <c r="K326" s="43"/>
      <c r="L326" s="43"/>
      <c r="M326" s="43"/>
      <c r="N326" s="43"/>
    </row>
    <row r="327" spans="2:14" x14ac:dyDescent="0.2">
      <c r="B327" s="43"/>
      <c r="C327" s="43"/>
      <c r="D327" s="43"/>
      <c r="I327" s="43"/>
      <c r="J327" s="43"/>
      <c r="K327" s="43"/>
      <c r="L327" s="43"/>
      <c r="M327" s="43"/>
      <c r="N327" s="43"/>
    </row>
    <row r="328" spans="2:14" x14ac:dyDescent="0.2">
      <c r="B328" s="43"/>
      <c r="C328" s="43"/>
      <c r="D328" s="43"/>
      <c r="I328" s="43"/>
      <c r="J328" s="43"/>
      <c r="K328" s="43"/>
      <c r="L328" s="43"/>
      <c r="M328" s="43"/>
      <c r="N328" s="43"/>
    </row>
    <row r="329" spans="2:14" x14ac:dyDescent="0.2">
      <c r="B329" s="43"/>
      <c r="C329" s="43"/>
      <c r="D329" s="43"/>
      <c r="I329" s="43"/>
      <c r="J329" s="43"/>
      <c r="K329" s="43"/>
      <c r="L329" s="43"/>
      <c r="M329" s="43"/>
      <c r="N329" s="43"/>
    </row>
    <row r="330" spans="2:14" x14ac:dyDescent="0.2">
      <c r="B330" s="43"/>
      <c r="C330" s="43"/>
      <c r="D330" s="43"/>
      <c r="I330" s="43"/>
      <c r="J330" s="43"/>
      <c r="K330" s="43"/>
      <c r="L330" s="43"/>
      <c r="M330" s="43"/>
      <c r="N330" s="43"/>
    </row>
    <row r="331" spans="2:14" x14ac:dyDescent="0.2">
      <c r="B331" s="43"/>
      <c r="C331" s="43"/>
      <c r="D331" s="43"/>
      <c r="I331" s="43"/>
      <c r="J331" s="43"/>
      <c r="K331" s="43"/>
      <c r="L331" s="43"/>
      <c r="M331" s="43"/>
      <c r="N331" s="43"/>
    </row>
    <row r="332" spans="2:14" x14ac:dyDescent="0.2">
      <c r="B332" s="43"/>
      <c r="C332" s="43"/>
      <c r="D332" s="43"/>
      <c r="I332" s="43"/>
      <c r="J332" s="43"/>
      <c r="K332" s="43"/>
      <c r="L332" s="43"/>
      <c r="M332" s="43"/>
      <c r="N332" s="43"/>
    </row>
    <row r="333" spans="2:14" x14ac:dyDescent="0.2">
      <c r="B333" s="43"/>
      <c r="C333" s="43"/>
      <c r="D333" s="43"/>
      <c r="I333" s="43"/>
      <c r="J333" s="43"/>
      <c r="K333" s="43"/>
      <c r="L333" s="43"/>
      <c r="M333" s="43"/>
      <c r="N333" s="43"/>
    </row>
    <row r="334" spans="2:14" x14ac:dyDescent="0.2">
      <c r="B334" s="43"/>
      <c r="C334" s="43"/>
      <c r="D334" s="43"/>
      <c r="I334" s="43"/>
      <c r="J334" s="43"/>
      <c r="K334" s="43"/>
      <c r="L334" s="43"/>
      <c r="M334" s="43"/>
      <c r="N334" s="43"/>
    </row>
    <row r="335" spans="2:14" x14ac:dyDescent="0.2">
      <c r="B335" s="43"/>
      <c r="C335" s="43"/>
      <c r="D335" s="43"/>
      <c r="I335" s="43"/>
      <c r="J335" s="43"/>
      <c r="K335" s="43"/>
      <c r="L335" s="43"/>
      <c r="M335" s="43"/>
      <c r="N335" s="43"/>
    </row>
    <row r="336" spans="2:14" x14ac:dyDescent="0.2">
      <c r="B336" s="43"/>
      <c r="C336" s="43"/>
      <c r="D336" s="43"/>
      <c r="I336" s="43"/>
      <c r="J336" s="43"/>
      <c r="K336" s="43"/>
      <c r="L336" s="43"/>
      <c r="M336" s="43"/>
      <c r="N336" s="43"/>
    </row>
    <row r="337" spans="2:14" x14ac:dyDescent="0.2">
      <c r="B337" s="43"/>
      <c r="C337" s="43"/>
      <c r="D337" s="43"/>
      <c r="I337" s="43"/>
      <c r="J337" s="43"/>
      <c r="K337" s="43"/>
      <c r="L337" s="43"/>
      <c r="M337" s="43"/>
      <c r="N337" s="43"/>
    </row>
    <row r="338" spans="2:14" x14ac:dyDescent="0.2">
      <c r="B338" s="43"/>
      <c r="C338" s="43"/>
      <c r="D338" s="43"/>
      <c r="I338" s="43"/>
      <c r="J338" s="43"/>
      <c r="K338" s="43"/>
      <c r="L338" s="43"/>
      <c r="M338" s="43"/>
      <c r="N338" s="43"/>
    </row>
    <row r="339" spans="2:14" x14ac:dyDescent="0.2">
      <c r="B339" s="43"/>
      <c r="C339" s="43"/>
      <c r="D339" s="43"/>
      <c r="I339" s="43"/>
      <c r="J339" s="43"/>
      <c r="K339" s="43"/>
      <c r="L339" s="43"/>
      <c r="M339" s="43"/>
      <c r="N339" s="43"/>
    </row>
    <row r="340" spans="2:14" x14ac:dyDescent="0.2">
      <c r="B340" s="43"/>
      <c r="C340" s="43"/>
      <c r="D340" s="43"/>
      <c r="I340" s="43"/>
      <c r="J340" s="43"/>
      <c r="K340" s="43"/>
      <c r="L340" s="43"/>
      <c r="M340" s="43"/>
      <c r="N340" s="43"/>
    </row>
    <row r="341" spans="2:14" x14ac:dyDescent="0.2">
      <c r="B341" s="43"/>
      <c r="C341" s="43"/>
      <c r="D341" s="43"/>
      <c r="I341" s="43"/>
      <c r="J341" s="43"/>
      <c r="K341" s="43"/>
      <c r="L341" s="43"/>
      <c r="M341" s="43"/>
      <c r="N341" s="43"/>
    </row>
    <row r="342" spans="2:14" x14ac:dyDescent="0.2">
      <c r="B342" s="43"/>
      <c r="C342" s="43"/>
      <c r="D342" s="43"/>
      <c r="I342" s="43"/>
      <c r="J342" s="43"/>
      <c r="K342" s="43"/>
      <c r="L342" s="43"/>
      <c r="M342" s="43"/>
      <c r="N342" s="43"/>
    </row>
    <row r="343" spans="2:14" x14ac:dyDescent="0.2">
      <c r="B343" s="43"/>
      <c r="C343" s="43"/>
      <c r="D343" s="43"/>
      <c r="I343" s="43"/>
      <c r="J343" s="43"/>
      <c r="K343" s="43"/>
      <c r="L343" s="43"/>
      <c r="M343" s="43"/>
      <c r="N343" s="43"/>
    </row>
    <row r="344" spans="2:14" x14ac:dyDescent="0.2">
      <c r="B344" s="43"/>
      <c r="C344" s="43"/>
      <c r="D344" s="43"/>
      <c r="I344" s="43"/>
      <c r="J344" s="43"/>
      <c r="K344" s="43"/>
      <c r="L344" s="43"/>
      <c r="M344" s="43"/>
      <c r="N344" s="43"/>
    </row>
    <row r="345" spans="2:14" x14ac:dyDescent="0.2">
      <c r="B345" s="43"/>
      <c r="C345" s="43"/>
      <c r="D345" s="43"/>
      <c r="I345" s="43"/>
      <c r="J345" s="43"/>
      <c r="K345" s="43"/>
      <c r="L345" s="43"/>
      <c r="M345" s="43"/>
      <c r="N345" s="43"/>
    </row>
    <row r="346" spans="2:14" x14ac:dyDescent="0.2">
      <c r="B346" s="43"/>
      <c r="C346" s="43"/>
      <c r="D346" s="43"/>
      <c r="I346" s="43"/>
      <c r="J346" s="43"/>
      <c r="K346" s="43"/>
      <c r="L346" s="43"/>
      <c r="M346" s="43"/>
      <c r="N346" s="43"/>
    </row>
    <row r="347" spans="2:14" x14ac:dyDescent="0.2">
      <c r="B347" s="43"/>
      <c r="C347" s="43"/>
      <c r="D347" s="43"/>
      <c r="I347" s="43"/>
      <c r="J347" s="43"/>
      <c r="K347" s="43"/>
      <c r="L347" s="43"/>
      <c r="M347" s="43"/>
      <c r="N347" s="43"/>
    </row>
    <row r="348" spans="2:14" x14ac:dyDescent="0.2">
      <c r="B348" s="43"/>
      <c r="C348" s="43"/>
      <c r="D348" s="43"/>
      <c r="I348" s="43"/>
      <c r="J348" s="43"/>
      <c r="K348" s="43"/>
      <c r="L348" s="43"/>
      <c r="M348" s="43"/>
      <c r="N348" s="43"/>
    </row>
    <row r="349" spans="2:14" x14ac:dyDescent="0.2">
      <c r="B349" s="43"/>
      <c r="C349" s="43"/>
      <c r="D349" s="43"/>
      <c r="I349" s="43"/>
      <c r="J349" s="43"/>
      <c r="K349" s="43"/>
      <c r="L349" s="43"/>
      <c r="M349" s="43"/>
      <c r="N349" s="43"/>
    </row>
    <row r="350" spans="2:14" x14ac:dyDescent="0.2">
      <c r="B350" s="43"/>
      <c r="C350" s="43"/>
      <c r="D350" s="43"/>
      <c r="I350" s="43"/>
      <c r="J350" s="43"/>
      <c r="K350" s="43"/>
      <c r="L350" s="43"/>
      <c r="M350" s="43"/>
      <c r="N350" s="43"/>
    </row>
    <row r="351" spans="2:14" x14ac:dyDescent="0.2">
      <c r="B351" s="43"/>
      <c r="C351" s="43"/>
      <c r="D351" s="43"/>
      <c r="I351" s="43"/>
      <c r="J351" s="43"/>
      <c r="K351" s="43"/>
      <c r="L351" s="43"/>
      <c r="M351" s="43"/>
      <c r="N351" s="43"/>
    </row>
    <row r="352" spans="2:14" x14ac:dyDescent="0.2">
      <c r="B352" s="43"/>
      <c r="C352" s="43"/>
      <c r="D352" s="43"/>
      <c r="I352" s="43"/>
      <c r="J352" s="43"/>
      <c r="K352" s="43"/>
      <c r="L352" s="43"/>
      <c r="M352" s="43"/>
      <c r="N352" s="43"/>
    </row>
    <row r="353" spans="2:14" x14ac:dyDescent="0.2">
      <c r="B353" s="43"/>
      <c r="C353" s="43"/>
      <c r="D353" s="43"/>
      <c r="I353" s="43"/>
      <c r="J353" s="43"/>
      <c r="K353" s="43"/>
      <c r="L353" s="43"/>
      <c r="M353" s="43"/>
      <c r="N353" s="43"/>
    </row>
    <row r="354" spans="2:14" x14ac:dyDescent="0.2">
      <c r="B354" s="43"/>
      <c r="C354" s="43"/>
      <c r="D354" s="43"/>
      <c r="I354" s="43"/>
      <c r="J354" s="43"/>
      <c r="K354" s="43"/>
      <c r="L354" s="43"/>
      <c r="M354" s="43"/>
      <c r="N354" s="43"/>
    </row>
    <row r="355" spans="2:14" x14ac:dyDescent="0.2">
      <c r="B355" s="43"/>
      <c r="C355" s="43"/>
      <c r="D355" s="43"/>
      <c r="I355" s="43"/>
      <c r="J355" s="43"/>
      <c r="K355" s="43"/>
      <c r="L355" s="43"/>
      <c r="M355" s="43"/>
      <c r="N355" s="43"/>
    </row>
    <row r="356" spans="2:14" x14ac:dyDescent="0.2">
      <c r="B356" s="43"/>
      <c r="C356" s="43"/>
      <c r="D356" s="43"/>
      <c r="I356" s="43"/>
      <c r="J356" s="43"/>
      <c r="K356" s="43"/>
      <c r="L356" s="43"/>
      <c r="M356" s="43"/>
      <c r="N356" s="43"/>
    </row>
    <row r="357" spans="2:14" x14ac:dyDescent="0.2">
      <c r="B357" s="43"/>
      <c r="C357" s="43"/>
      <c r="D357" s="43"/>
      <c r="I357" s="43"/>
      <c r="J357" s="43"/>
      <c r="K357" s="43"/>
      <c r="L357" s="43"/>
      <c r="M357" s="43"/>
      <c r="N357" s="43"/>
    </row>
    <row r="358" spans="2:14" x14ac:dyDescent="0.2">
      <c r="B358" s="43"/>
      <c r="C358" s="43"/>
      <c r="D358" s="43"/>
      <c r="I358" s="43"/>
      <c r="J358" s="43"/>
      <c r="K358" s="43"/>
      <c r="L358" s="43"/>
      <c r="M358" s="43"/>
      <c r="N358" s="43"/>
    </row>
    <row r="359" spans="2:14" x14ac:dyDescent="0.2">
      <c r="B359" s="43"/>
      <c r="C359" s="43"/>
      <c r="D359" s="43"/>
      <c r="I359" s="43"/>
      <c r="J359" s="43"/>
      <c r="K359" s="43"/>
      <c r="L359" s="43"/>
      <c r="M359" s="43"/>
      <c r="N359" s="43"/>
    </row>
    <row r="360" spans="2:14" x14ac:dyDescent="0.2">
      <c r="B360" s="43"/>
      <c r="C360" s="43"/>
      <c r="D360" s="43"/>
      <c r="I360" s="43"/>
      <c r="J360" s="43"/>
      <c r="K360" s="43"/>
      <c r="L360" s="43"/>
      <c r="M360" s="43"/>
      <c r="N360" s="43"/>
    </row>
    <row r="361" spans="2:14" x14ac:dyDescent="0.2">
      <c r="B361" s="43"/>
      <c r="C361" s="43"/>
      <c r="D361" s="43"/>
      <c r="I361" s="43"/>
      <c r="J361" s="43"/>
      <c r="K361" s="43"/>
      <c r="L361" s="43"/>
      <c r="M361" s="43"/>
      <c r="N361" s="43"/>
    </row>
    <row r="362" spans="2:14" x14ac:dyDescent="0.2">
      <c r="B362" s="43"/>
      <c r="C362" s="43"/>
      <c r="D362" s="43"/>
      <c r="I362" s="43"/>
      <c r="J362" s="43"/>
      <c r="K362" s="43"/>
      <c r="L362" s="43"/>
      <c r="M362" s="43"/>
      <c r="N362" s="43"/>
    </row>
    <row r="363" spans="2:14" x14ac:dyDescent="0.2">
      <c r="B363" s="43"/>
      <c r="C363" s="43"/>
      <c r="D363" s="43"/>
      <c r="I363" s="43"/>
      <c r="J363" s="43"/>
      <c r="K363" s="43"/>
      <c r="L363" s="43"/>
      <c r="M363" s="43"/>
      <c r="N363" s="43"/>
    </row>
    <row r="364" spans="2:14" x14ac:dyDescent="0.2">
      <c r="B364" s="43"/>
      <c r="C364" s="43"/>
      <c r="D364" s="43"/>
      <c r="I364" s="43"/>
      <c r="J364" s="43"/>
      <c r="K364" s="43"/>
      <c r="L364" s="43"/>
      <c r="M364" s="43"/>
      <c r="N364" s="43"/>
    </row>
    <row r="365" spans="2:14" x14ac:dyDescent="0.2">
      <c r="B365" s="43"/>
      <c r="C365" s="43"/>
      <c r="D365" s="43"/>
      <c r="I365" s="43"/>
      <c r="J365" s="43"/>
      <c r="K365" s="43"/>
      <c r="L365" s="43"/>
      <c r="M365" s="43"/>
      <c r="N365" s="43"/>
    </row>
    <row r="366" spans="2:14" x14ac:dyDescent="0.2">
      <c r="B366" s="43"/>
      <c r="C366" s="43"/>
      <c r="D366" s="43"/>
      <c r="I366" s="43"/>
      <c r="J366" s="43"/>
      <c r="K366" s="43"/>
      <c r="L366" s="43"/>
      <c r="M366" s="43"/>
      <c r="N366" s="43"/>
    </row>
    <row r="367" spans="2:14" x14ac:dyDescent="0.2">
      <c r="B367" s="43"/>
      <c r="C367" s="43"/>
      <c r="D367" s="43"/>
      <c r="I367" s="43"/>
      <c r="J367" s="43"/>
      <c r="K367" s="43"/>
      <c r="L367" s="43"/>
      <c r="M367" s="43"/>
      <c r="N367" s="43"/>
    </row>
    <row r="368" spans="2:14" x14ac:dyDescent="0.2">
      <c r="B368" s="43"/>
      <c r="C368" s="43"/>
      <c r="D368" s="43"/>
      <c r="I368" s="43"/>
      <c r="J368" s="43"/>
      <c r="K368" s="43"/>
      <c r="L368" s="43"/>
      <c r="M368" s="43"/>
      <c r="N368" s="43"/>
    </row>
    <row r="369" spans="2:14" x14ac:dyDescent="0.2">
      <c r="B369" s="43"/>
      <c r="C369" s="43"/>
      <c r="D369" s="43"/>
      <c r="I369" s="43"/>
      <c r="J369" s="43"/>
      <c r="K369" s="43"/>
      <c r="L369" s="43"/>
      <c r="M369" s="43"/>
      <c r="N369" s="43"/>
    </row>
    <row r="370" spans="2:14" x14ac:dyDescent="0.2">
      <c r="B370" s="43"/>
      <c r="C370" s="43"/>
      <c r="D370" s="43"/>
      <c r="I370" s="43"/>
      <c r="J370" s="43"/>
      <c r="K370" s="43"/>
      <c r="L370" s="43"/>
      <c r="M370" s="43"/>
      <c r="N370" s="43"/>
    </row>
    <row r="371" spans="2:14" x14ac:dyDescent="0.2">
      <c r="B371" s="43"/>
      <c r="C371" s="43"/>
      <c r="D371" s="43"/>
      <c r="I371" s="43"/>
      <c r="J371" s="43"/>
      <c r="K371" s="43"/>
      <c r="L371" s="43"/>
      <c r="M371" s="43"/>
      <c r="N371" s="43"/>
    </row>
    <row r="372" spans="2:14" x14ac:dyDescent="0.2">
      <c r="B372" s="43"/>
      <c r="C372" s="43"/>
      <c r="D372" s="43"/>
      <c r="I372" s="43"/>
      <c r="J372" s="43"/>
      <c r="K372" s="43"/>
      <c r="L372" s="43"/>
      <c r="M372" s="43"/>
      <c r="N372" s="43"/>
    </row>
    <row r="373" spans="2:14" x14ac:dyDescent="0.2">
      <c r="B373" s="43"/>
      <c r="C373" s="43"/>
      <c r="D373" s="43"/>
      <c r="I373" s="43"/>
      <c r="J373" s="43"/>
      <c r="K373" s="43"/>
      <c r="L373" s="43"/>
      <c r="M373" s="43"/>
      <c r="N373" s="43"/>
    </row>
    <row r="374" spans="2:14" x14ac:dyDescent="0.2">
      <c r="B374" s="43"/>
      <c r="C374" s="43"/>
      <c r="D374" s="43"/>
      <c r="I374" s="43"/>
      <c r="J374" s="43"/>
      <c r="K374" s="43"/>
      <c r="L374" s="43"/>
      <c r="M374" s="43"/>
      <c r="N374" s="43"/>
    </row>
    <row r="375" spans="2:14" x14ac:dyDescent="0.2">
      <c r="B375" s="43"/>
      <c r="C375" s="43"/>
      <c r="D375" s="43"/>
      <c r="I375" s="43"/>
      <c r="J375" s="43"/>
      <c r="K375" s="43"/>
      <c r="L375" s="43"/>
      <c r="M375" s="43"/>
      <c r="N375" s="43"/>
    </row>
    <row r="376" spans="2:14" x14ac:dyDescent="0.2">
      <c r="B376" s="43"/>
      <c r="C376" s="43"/>
      <c r="D376" s="43"/>
      <c r="I376" s="43"/>
      <c r="J376" s="43"/>
      <c r="K376" s="43"/>
      <c r="L376" s="43"/>
      <c r="M376" s="43"/>
      <c r="N376" s="43"/>
    </row>
    <row r="377" spans="2:14" x14ac:dyDescent="0.2">
      <c r="B377" s="43"/>
      <c r="C377" s="43"/>
      <c r="D377" s="43"/>
      <c r="I377" s="43"/>
      <c r="J377" s="43"/>
      <c r="K377" s="43"/>
      <c r="L377" s="43"/>
      <c r="M377" s="43"/>
      <c r="N377" s="43"/>
    </row>
    <row r="378" spans="2:14" x14ac:dyDescent="0.2">
      <c r="B378" s="43"/>
      <c r="C378" s="43"/>
      <c r="D378" s="43"/>
      <c r="I378" s="43"/>
      <c r="J378" s="43"/>
      <c r="K378" s="43"/>
      <c r="L378" s="43"/>
      <c r="M378" s="43"/>
      <c r="N378" s="43"/>
    </row>
    <row r="379" spans="2:14" x14ac:dyDescent="0.2">
      <c r="B379" s="43"/>
      <c r="C379" s="43"/>
      <c r="D379" s="43"/>
      <c r="I379" s="43"/>
      <c r="J379" s="43"/>
      <c r="K379" s="43"/>
      <c r="L379" s="43"/>
      <c r="M379" s="43"/>
      <c r="N379" s="43"/>
    </row>
    <row r="380" spans="2:14" x14ac:dyDescent="0.2">
      <c r="B380" s="43"/>
      <c r="C380" s="43"/>
      <c r="D380" s="43"/>
      <c r="I380" s="43"/>
      <c r="J380" s="43"/>
      <c r="K380" s="43"/>
      <c r="L380" s="43"/>
      <c r="M380" s="43"/>
      <c r="N380" s="43"/>
    </row>
    <row r="381" spans="2:14" x14ac:dyDescent="0.2">
      <c r="B381" s="43"/>
      <c r="C381" s="43"/>
      <c r="D381" s="43"/>
      <c r="I381" s="43"/>
      <c r="J381" s="43"/>
      <c r="K381" s="43"/>
      <c r="L381" s="43"/>
      <c r="M381" s="43"/>
      <c r="N381" s="43"/>
    </row>
    <row r="382" spans="2:14" x14ac:dyDescent="0.2">
      <c r="B382" s="43"/>
      <c r="C382" s="43"/>
      <c r="D382" s="43"/>
      <c r="I382" s="43"/>
      <c r="J382" s="43"/>
      <c r="K382" s="43"/>
      <c r="L382" s="43"/>
      <c r="M382" s="43"/>
      <c r="N382" s="43"/>
    </row>
    <row r="383" spans="2:14" x14ac:dyDescent="0.2">
      <c r="B383" s="43"/>
      <c r="C383" s="43"/>
      <c r="D383" s="43"/>
      <c r="I383" s="43"/>
      <c r="J383" s="43"/>
      <c r="K383" s="43"/>
      <c r="L383" s="43"/>
      <c r="M383" s="43"/>
      <c r="N383" s="43"/>
    </row>
    <row r="384" spans="2:14" x14ac:dyDescent="0.2">
      <c r="B384" s="43"/>
      <c r="C384" s="43"/>
      <c r="D384" s="43"/>
      <c r="I384" s="43"/>
      <c r="J384" s="43"/>
      <c r="K384" s="43"/>
      <c r="L384" s="43"/>
      <c r="M384" s="43"/>
      <c r="N384" s="43"/>
    </row>
    <row r="385" spans="2:14" x14ac:dyDescent="0.2">
      <c r="B385" s="43"/>
      <c r="C385" s="43"/>
      <c r="D385" s="43"/>
      <c r="I385" s="43"/>
      <c r="J385" s="43"/>
      <c r="K385" s="43"/>
      <c r="L385" s="43"/>
      <c r="M385" s="43"/>
      <c r="N385" s="43"/>
    </row>
    <row r="386" spans="2:14" x14ac:dyDescent="0.2">
      <c r="B386" s="43"/>
      <c r="C386" s="43"/>
      <c r="D386" s="43"/>
      <c r="I386" s="43"/>
      <c r="J386" s="43"/>
      <c r="K386" s="43"/>
      <c r="L386" s="43"/>
      <c r="M386" s="43"/>
      <c r="N386" s="43"/>
    </row>
    <row r="387" spans="2:14" x14ac:dyDescent="0.2">
      <c r="B387" s="43"/>
      <c r="C387" s="43"/>
      <c r="D387" s="43"/>
      <c r="I387" s="43"/>
      <c r="J387" s="43"/>
      <c r="K387" s="43"/>
      <c r="L387" s="43"/>
      <c r="M387" s="43"/>
      <c r="N387" s="43"/>
    </row>
    <row r="388" spans="2:14" x14ac:dyDescent="0.2">
      <c r="B388" s="43"/>
      <c r="C388" s="43"/>
      <c r="D388" s="43"/>
      <c r="I388" s="43"/>
      <c r="J388" s="43"/>
      <c r="K388" s="43"/>
      <c r="L388" s="43"/>
      <c r="M388" s="43"/>
      <c r="N388" s="43"/>
    </row>
    <row r="389" spans="2:14" x14ac:dyDescent="0.2">
      <c r="B389" s="43"/>
      <c r="C389" s="43"/>
      <c r="D389" s="43"/>
      <c r="I389" s="43"/>
      <c r="J389" s="43"/>
      <c r="K389" s="43"/>
      <c r="L389" s="43"/>
      <c r="M389" s="43"/>
      <c r="N389" s="43"/>
    </row>
    <row r="390" spans="2:14" x14ac:dyDescent="0.2">
      <c r="B390" s="43"/>
      <c r="C390" s="43"/>
      <c r="D390" s="43"/>
      <c r="I390" s="43"/>
      <c r="J390" s="43"/>
      <c r="K390" s="43"/>
      <c r="L390" s="43"/>
      <c r="M390" s="43"/>
      <c r="N390" s="43"/>
    </row>
    <row r="391" spans="2:14" x14ac:dyDescent="0.2">
      <c r="B391" s="43"/>
      <c r="C391" s="43"/>
      <c r="D391" s="43"/>
      <c r="I391" s="43"/>
      <c r="J391" s="43"/>
      <c r="K391" s="43"/>
      <c r="L391" s="43"/>
      <c r="M391" s="43"/>
      <c r="N391" s="43"/>
    </row>
    <row r="392" spans="2:14" x14ac:dyDescent="0.2">
      <c r="B392" s="43"/>
      <c r="C392" s="43"/>
      <c r="D392" s="43"/>
      <c r="I392" s="43"/>
      <c r="J392" s="43"/>
      <c r="K392" s="43"/>
      <c r="L392" s="43"/>
      <c r="M392" s="43"/>
      <c r="N392" s="43"/>
    </row>
    <row r="393" spans="2:14" x14ac:dyDescent="0.2">
      <c r="B393" s="43"/>
      <c r="C393" s="43"/>
      <c r="D393" s="43"/>
      <c r="I393" s="43"/>
      <c r="J393" s="43"/>
      <c r="K393" s="43"/>
      <c r="L393" s="43"/>
      <c r="M393" s="43"/>
      <c r="N393" s="43"/>
    </row>
    <row r="394" spans="2:14" x14ac:dyDescent="0.2">
      <c r="B394" s="43"/>
      <c r="C394" s="43"/>
      <c r="D394" s="43"/>
      <c r="I394" s="43"/>
      <c r="J394" s="43"/>
      <c r="K394" s="43"/>
      <c r="L394" s="43"/>
      <c r="M394" s="43"/>
      <c r="N394" s="43"/>
    </row>
    <row r="395" spans="2:14" x14ac:dyDescent="0.2">
      <c r="B395" s="43"/>
      <c r="C395" s="43"/>
      <c r="D395" s="43"/>
      <c r="I395" s="43"/>
      <c r="J395" s="43"/>
      <c r="K395" s="43"/>
      <c r="L395" s="43"/>
      <c r="M395" s="43"/>
      <c r="N395" s="43"/>
    </row>
    <row r="396" spans="2:14" x14ac:dyDescent="0.2">
      <c r="B396" s="43"/>
      <c r="C396" s="43"/>
      <c r="D396" s="43"/>
      <c r="I396" s="43"/>
      <c r="J396" s="43"/>
      <c r="K396" s="43"/>
      <c r="L396" s="43"/>
      <c r="M396" s="43"/>
      <c r="N396" s="43"/>
    </row>
    <row r="397" spans="2:14" x14ac:dyDescent="0.2">
      <c r="B397" s="43"/>
      <c r="C397" s="43"/>
      <c r="D397" s="43"/>
      <c r="I397" s="43"/>
      <c r="J397" s="43"/>
      <c r="K397" s="43"/>
      <c r="L397" s="43"/>
      <c r="M397" s="43"/>
      <c r="N397" s="43"/>
    </row>
    <row r="398" spans="2:14" x14ac:dyDescent="0.2">
      <c r="B398" s="43"/>
      <c r="C398" s="43"/>
      <c r="D398" s="43"/>
      <c r="I398" s="43"/>
      <c r="J398" s="43"/>
      <c r="K398" s="43"/>
      <c r="L398" s="43"/>
      <c r="M398" s="43"/>
      <c r="N398" s="43"/>
    </row>
    <row r="399" spans="2:14" x14ac:dyDescent="0.2">
      <c r="B399" s="43"/>
      <c r="C399" s="43"/>
      <c r="D399" s="43"/>
      <c r="I399" s="43"/>
      <c r="J399" s="43"/>
      <c r="K399" s="43"/>
      <c r="L399" s="43"/>
      <c r="M399" s="43"/>
      <c r="N399" s="43"/>
    </row>
    <row r="400" spans="2:14" x14ac:dyDescent="0.2">
      <c r="B400" s="43"/>
      <c r="C400" s="43"/>
      <c r="D400" s="43"/>
      <c r="I400" s="43"/>
      <c r="J400" s="43"/>
      <c r="K400" s="43"/>
      <c r="L400" s="43"/>
      <c r="M400" s="43"/>
      <c r="N400" s="43"/>
    </row>
    <row r="401" spans="2:14" x14ac:dyDescent="0.2">
      <c r="B401" s="43"/>
      <c r="C401" s="43"/>
      <c r="D401" s="43"/>
      <c r="I401" s="43"/>
      <c r="J401" s="43"/>
      <c r="K401" s="43"/>
      <c r="L401" s="43"/>
      <c r="M401" s="43"/>
      <c r="N401" s="43"/>
    </row>
    <row r="402" spans="2:14" x14ac:dyDescent="0.2">
      <c r="B402" s="43"/>
      <c r="C402" s="43"/>
      <c r="D402" s="43"/>
      <c r="I402" s="43"/>
      <c r="J402" s="43"/>
      <c r="K402" s="43"/>
      <c r="L402" s="43"/>
      <c r="M402" s="43"/>
      <c r="N402" s="43"/>
    </row>
    <row r="403" spans="2:14" x14ac:dyDescent="0.2">
      <c r="B403" s="43"/>
      <c r="C403" s="43"/>
      <c r="D403" s="43"/>
      <c r="I403" s="43"/>
      <c r="J403" s="43"/>
      <c r="K403" s="43"/>
      <c r="L403" s="43"/>
      <c r="M403" s="43"/>
      <c r="N403" s="43"/>
    </row>
    <row r="404" spans="2:14" x14ac:dyDescent="0.2">
      <c r="B404" s="43"/>
      <c r="C404" s="43"/>
      <c r="D404" s="43"/>
      <c r="I404" s="43"/>
      <c r="J404" s="43"/>
      <c r="K404" s="43"/>
      <c r="L404" s="43"/>
      <c r="M404" s="43"/>
      <c r="N404" s="43"/>
    </row>
    <row r="405" spans="2:14" x14ac:dyDescent="0.2">
      <c r="B405" s="43"/>
      <c r="C405" s="43"/>
      <c r="D405" s="43"/>
      <c r="I405" s="43"/>
      <c r="J405" s="43"/>
      <c r="K405" s="43"/>
      <c r="L405" s="43"/>
      <c r="M405" s="43"/>
      <c r="N405" s="43"/>
    </row>
    <row r="406" spans="2:14" x14ac:dyDescent="0.2">
      <c r="B406" s="43"/>
      <c r="C406" s="43"/>
      <c r="D406" s="43"/>
      <c r="I406" s="43"/>
      <c r="J406" s="43"/>
      <c r="K406" s="43"/>
      <c r="L406" s="43"/>
      <c r="M406" s="43"/>
      <c r="N406" s="43"/>
    </row>
    <row r="407" spans="2:14" x14ac:dyDescent="0.2">
      <c r="B407" s="43"/>
      <c r="C407" s="43"/>
      <c r="D407" s="43"/>
      <c r="I407" s="43"/>
      <c r="J407" s="43"/>
      <c r="K407" s="43"/>
      <c r="L407" s="43"/>
      <c r="M407" s="43"/>
      <c r="N407" s="43"/>
    </row>
    <row r="408" spans="2:14" x14ac:dyDescent="0.2">
      <c r="B408" s="43"/>
      <c r="C408" s="43"/>
      <c r="D408" s="43"/>
      <c r="I408" s="43"/>
      <c r="J408" s="43"/>
      <c r="K408" s="43"/>
      <c r="L408" s="43"/>
      <c r="M408" s="43"/>
      <c r="N408" s="43"/>
    </row>
    <row r="409" spans="2:14" x14ac:dyDescent="0.2">
      <c r="B409" s="43"/>
      <c r="C409" s="43"/>
      <c r="D409" s="43"/>
      <c r="I409" s="43"/>
      <c r="J409" s="43"/>
      <c r="K409" s="43"/>
      <c r="L409" s="43"/>
      <c r="M409" s="43"/>
      <c r="N409" s="43"/>
    </row>
    <row r="410" spans="2:14" x14ac:dyDescent="0.2">
      <c r="B410" s="43"/>
      <c r="C410" s="43"/>
      <c r="D410" s="43"/>
      <c r="I410" s="43"/>
      <c r="J410" s="43"/>
      <c r="K410" s="43"/>
      <c r="L410" s="43"/>
      <c r="M410" s="43"/>
      <c r="N410" s="43"/>
    </row>
    <row r="411" spans="2:14" x14ac:dyDescent="0.2">
      <c r="B411" s="43"/>
      <c r="C411" s="43"/>
      <c r="D411" s="43"/>
      <c r="I411" s="43"/>
      <c r="J411" s="43"/>
      <c r="K411" s="43"/>
      <c r="L411" s="43"/>
      <c r="M411" s="43"/>
      <c r="N411" s="43"/>
    </row>
    <row r="412" spans="2:14" x14ac:dyDescent="0.2">
      <c r="B412" s="43"/>
      <c r="C412" s="43"/>
      <c r="D412" s="43"/>
      <c r="I412" s="43"/>
      <c r="J412" s="43"/>
      <c r="K412" s="43"/>
      <c r="L412" s="43"/>
      <c r="M412" s="43"/>
      <c r="N412" s="43"/>
    </row>
    <row r="413" spans="2:14" x14ac:dyDescent="0.2">
      <c r="B413" s="43"/>
      <c r="C413" s="43"/>
      <c r="D413" s="43"/>
      <c r="I413" s="43"/>
      <c r="J413" s="43"/>
      <c r="K413" s="43"/>
      <c r="L413" s="43"/>
      <c r="M413" s="43"/>
      <c r="N413" s="43"/>
    </row>
    <row r="414" spans="2:14" x14ac:dyDescent="0.2">
      <c r="B414" s="43"/>
      <c r="C414" s="43"/>
      <c r="D414" s="43"/>
      <c r="I414" s="43"/>
      <c r="J414" s="43"/>
      <c r="K414" s="43"/>
      <c r="L414" s="43"/>
      <c r="M414" s="43"/>
      <c r="N414" s="43"/>
    </row>
    <row r="415" spans="2:14" x14ac:dyDescent="0.2">
      <c r="B415" s="43"/>
      <c r="C415" s="43"/>
      <c r="D415" s="43"/>
      <c r="I415" s="43"/>
      <c r="J415" s="43"/>
      <c r="K415" s="43"/>
      <c r="L415" s="43"/>
      <c r="M415" s="43"/>
      <c r="N415" s="43"/>
    </row>
    <row r="416" spans="2:14" x14ac:dyDescent="0.2">
      <c r="B416" s="43"/>
      <c r="C416" s="43"/>
      <c r="D416" s="43"/>
      <c r="I416" s="43"/>
      <c r="J416" s="43"/>
      <c r="K416" s="43"/>
      <c r="L416" s="43"/>
      <c r="M416" s="43"/>
      <c r="N416" s="43"/>
    </row>
    <row r="417" spans="2:14" x14ac:dyDescent="0.2">
      <c r="B417" s="43"/>
      <c r="C417" s="43"/>
      <c r="D417" s="43"/>
      <c r="I417" s="43"/>
      <c r="J417" s="43"/>
      <c r="K417" s="43"/>
      <c r="L417" s="43"/>
      <c r="M417" s="43"/>
      <c r="N417" s="43"/>
    </row>
    <row r="418" spans="2:14" x14ac:dyDescent="0.2">
      <c r="B418" s="43"/>
      <c r="C418" s="43"/>
      <c r="D418" s="43"/>
      <c r="I418" s="43"/>
      <c r="J418" s="43"/>
      <c r="K418" s="43"/>
      <c r="L418" s="43"/>
      <c r="M418" s="43"/>
      <c r="N418" s="43"/>
    </row>
    <row r="419" spans="2:14" x14ac:dyDescent="0.2">
      <c r="B419" s="43"/>
      <c r="C419" s="43"/>
      <c r="D419" s="43"/>
      <c r="I419" s="43"/>
      <c r="J419" s="43"/>
      <c r="K419" s="43"/>
      <c r="L419" s="43"/>
      <c r="M419" s="43"/>
      <c r="N419" s="43"/>
    </row>
    <row r="420" spans="2:14" x14ac:dyDescent="0.2">
      <c r="B420" s="43"/>
      <c r="C420" s="43"/>
      <c r="D420" s="43"/>
      <c r="I420" s="43"/>
      <c r="J420" s="43"/>
      <c r="K420" s="43"/>
      <c r="L420" s="43"/>
      <c r="M420" s="43"/>
      <c r="N420" s="43"/>
    </row>
    <row r="421" spans="2:14" x14ac:dyDescent="0.2">
      <c r="B421" s="43"/>
      <c r="C421" s="43"/>
      <c r="D421" s="43"/>
      <c r="I421" s="43"/>
      <c r="J421" s="43"/>
      <c r="K421" s="43"/>
      <c r="L421" s="43"/>
      <c r="M421" s="43"/>
      <c r="N421" s="43"/>
    </row>
    <row r="422" spans="2:14" x14ac:dyDescent="0.2">
      <c r="B422" s="43"/>
      <c r="C422" s="43"/>
      <c r="D422" s="43"/>
      <c r="I422" s="43"/>
      <c r="J422" s="43"/>
      <c r="K422" s="43"/>
      <c r="L422" s="43"/>
      <c r="M422" s="43"/>
      <c r="N422" s="43"/>
    </row>
    <row r="423" spans="2:14" x14ac:dyDescent="0.2">
      <c r="B423" s="43"/>
      <c r="C423" s="43"/>
      <c r="D423" s="43"/>
      <c r="I423" s="43"/>
      <c r="J423" s="43"/>
      <c r="K423" s="43"/>
      <c r="L423" s="43"/>
      <c r="M423" s="43"/>
      <c r="N423" s="43"/>
    </row>
    <row r="424" spans="2:14" x14ac:dyDescent="0.2">
      <c r="B424" s="43"/>
      <c r="C424" s="43"/>
      <c r="D424" s="43"/>
      <c r="I424" s="43"/>
      <c r="J424" s="43"/>
      <c r="K424" s="43"/>
      <c r="L424" s="43"/>
      <c r="M424" s="43"/>
      <c r="N424" s="43"/>
    </row>
    <row r="425" spans="2:14" x14ac:dyDescent="0.2">
      <c r="B425" s="43"/>
      <c r="C425" s="43"/>
      <c r="D425" s="43"/>
      <c r="I425" s="43"/>
      <c r="J425" s="43"/>
      <c r="K425" s="43"/>
      <c r="L425" s="43"/>
      <c r="M425" s="43"/>
      <c r="N425" s="43"/>
    </row>
    <row r="426" spans="2:14" x14ac:dyDescent="0.2">
      <c r="B426" s="43"/>
      <c r="C426" s="43"/>
      <c r="D426" s="43"/>
      <c r="I426" s="43"/>
      <c r="J426" s="43"/>
      <c r="K426" s="43"/>
      <c r="L426" s="43"/>
      <c r="M426" s="43"/>
      <c r="N426" s="43"/>
    </row>
    <row r="427" spans="2:14" x14ac:dyDescent="0.2">
      <c r="B427" s="43"/>
      <c r="C427" s="43"/>
      <c r="D427" s="43"/>
      <c r="I427" s="43"/>
      <c r="J427" s="43"/>
      <c r="K427" s="43"/>
      <c r="L427" s="43"/>
      <c r="M427" s="43"/>
      <c r="N427" s="43"/>
    </row>
    <row r="428" spans="2:14" x14ac:dyDescent="0.2">
      <c r="B428" s="43"/>
      <c r="C428" s="43"/>
      <c r="D428" s="43"/>
      <c r="I428" s="43"/>
      <c r="J428" s="43"/>
      <c r="K428" s="43"/>
      <c r="L428" s="43"/>
      <c r="M428" s="43"/>
      <c r="N428" s="43"/>
    </row>
    <row r="429" spans="2:14" x14ac:dyDescent="0.2">
      <c r="B429" s="43"/>
      <c r="C429" s="43"/>
      <c r="D429" s="43"/>
      <c r="I429" s="43"/>
      <c r="J429" s="43"/>
      <c r="K429" s="43"/>
      <c r="L429" s="43"/>
      <c r="M429" s="43"/>
      <c r="N429" s="43"/>
    </row>
    <row r="430" spans="2:14" x14ac:dyDescent="0.2">
      <c r="B430" s="43"/>
      <c r="C430" s="43"/>
      <c r="D430" s="43"/>
      <c r="I430" s="43"/>
      <c r="J430" s="43"/>
      <c r="K430" s="43"/>
      <c r="L430" s="43"/>
      <c r="M430" s="43"/>
      <c r="N430" s="43"/>
    </row>
    <row r="431" spans="2:14" x14ac:dyDescent="0.2">
      <c r="B431" s="43"/>
      <c r="C431" s="43"/>
      <c r="D431" s="43"/>
      <c r="I431" s="43"/>
      <c r="J431" s="43"/>
      <c r="K431" s="43"/>
      <c r="L431" s="43"/>
      <c r="M431" s="43"/>
      <c r="N431" s="43"/>
    </row>
    <row r="432" spans="2:14" x14ac:dyDescent="0.2">
      <c r="B432" s="43"/>
      <c r="C432" s="43"/>
      <c r="D432" s="43"/>
      <c r="I432" s="43"/>
      <c r="J432" s="43"/>
      <c r="K432" s="43"/>
      <c r="L432" s="43"/>
      <c r="M432" s="43"/>
      <c r="N432" s="43"/>
    </row>
    <row r="433" spans="2:14" x14ac:dyDescent="0.2">
      <c r="B433" s="43"/>
      <c r="C433" s="43"/>
      <c r="D433" s="43"/>
      <c r="I433" s="43"/>
      <c r="J433" s="43"/>
      <c r="K433" s="43"/>
      <c r="L433" s="43"/>
      <c r="M433" s="43"/>
      <c r="N433" s="43"/>
    </row>
    <row r="434" spans="2:14" x14ac:dyDescent="0.2">
      <c r="B434" s="43"/>
      <c r="C434" s="43"/>
      <c r="D434" s="43"/>
      <c r="I434" s="43"/>
      <c r="J434" s="43"/>
      <c r="K434" s="43"/>
      <c r="L434" s="43"/>
      <c r="M434" s="43"/>
      <c r="N434" s="43"/>
    </row>
    <row r="435" spans="2:14" x14ac:dyDescent="0.2">
      <c r="B435" s="43"/>
      <c r="C435" s="43"/>
      <c r="D435" s="43"/>
      <c r="I435" s="43"/>
      <c r="J435" s="43"/>
      <c r="K435" s="43"/>
      <c r="L435" s="43"/>
      <c r="M435" s="43"/>
      <c r="N435" s="43"/>
    </row>
    <row r="436" spans="2:14" x14ac:dyDescent="0.2">
      <c r="B436" s="43"/>
      <c r="C436" s="43"/>
      <c r="D436" s="43"/>
      <c r="I436" s="43"/>
      <c r="J436" s="43"/>
      <c r="K436" s="43"/>
      <c r="L436" s="43"/>
      <c r="M436" s="43"/>
      <c r="N436" s="43"/>
    </row>
    <row r="437" spans="2:14" x14ac:dyDescent="0.2">
      <c r="B437" s="43"/>
      <c r="C437" s="43"/>
      <c r="D437" s="43"/>
      <c r="I437" s="43"/>
      <c r="J437" s="43"/>
      <c r="K437" s="43"/>
      <c r="L437" s="43"/>
      <c r="M437" s="43"/>
      <c r="N437" s="43"/>
    </row>
    <row r="438" spans="2:14" x14ac:dyDescent="0.2">
      <c r="B438" s="43"/>
      <c r="C438" s="43"/>
      <c r="D438" s="43"/>
      <c r="I438" s="43"/>
      <c r="J438" s="43"/>
      <c r="K438" s="43"/>
      <c r="L438" s="43"/>
      <c r="M438" s="43"/>
      <c r="N438" s="43"/>
    </row>
    <row r="439" spans="2:14" x14ac:dyDescent="0.2">
      <c r="B439" s="43"/>
      <c r="C439" s="43"/>
      <c r="D439" s="43"/>
      <c r="I439" s="43"/>
      <c r="J439" s="43"/>
      <c r="K439" s="43"/>
      <c r="L439" s="43"/>
      <c r="M439" s="43"/>
      <c r="N439" s="43"/>
    </row>
    <row r="440" spans="2:14" x14ac:dyDescent="0.2">
      <c r="B440" s="43"/>
      <c r="C440" s="43"/>
      <c r="D440" s="43"/>
      <c r="I440" s="43"/>
      <c r="J440" s="43"/>
      <c r="K440" s="43"/>
      <c r="L440" s="43"/>
      <c r="M440" s="43"/>
      <c r="N440" s="43"/>
    </row>
    <row r="441" spans="2:14" x14ac:dyDescent="0.2">
      <c r="B441" s="43"/>
      <c r="C441" s="43"/>
      <c r="D441" s="43"/>
      <c r="I441" s="43"/>
      <c r="J441" s="43"/>
      <c r="K441" s="43"/>
      <c r="L441" s="43"/>
      <c r="M441" s="43"/>
      <c r="N441" s="43"/>
    </row>
    <row r="442" spans="2:14" x14ac:dyDescent="0.2">
      <c r="B442" s="43"/>
      <c r="C442" s="43"/>
      <c r="D442" s="43"/>
      <c r="I442" s="43"/>
      <c r="J442" s="43"/>
      <c r="K442" s="43"/>
      <c r="L442" s="43"/>
      <c r="M442" s="43"/>
      <c r="N442" s="43"/>
    </row>
    <row r="443" spans="2:14" x14ac:dyDescent="0.2">
      <c r="B443" s="43"/>
      <c r="C443" s="43"/>
      <c r="D443" s="43"/>
      <c r="I443" s="43"/>
      <c r="J443" s="43"/>
      <c r="K443" s="43"/>
      <c r="L443" s="43"/>
      <c r="M443" s="43"/>
      <c r="N443" s="43"/>
    </row>
    <row r="444" spans="2:14" x14ac:dyDescent="0.2">
      <c r="B444" s="43"/>
      <c r="C444" s="43"/>
      <c r="D444" s="43"/>
      <c r="I444" s="43"/>
      <c r="J444" s="43"/>
      <c r="K444" s="43"/>
      <c r="L444" s="43"/>
      <c r="M444" s="43"/>
      <c r="N444" s="43"/>
    </row>
    <row r="445" spans="2:14" x14ac:dyDescent="0.2">
      <c r="B445" s="43"/>
      <c r="C445" s="43"/>
      <c r="D445" s="43"/>
      <c r="I445" s="43"/>
      <c r="J445" s="43"/>
      <c r="K445" s="43"/>
      <c r="L445" s="43"/>
      <c r="M445" s="43"/>
      <c r="N445" s="43"/>
    </row>
    <row r="446" spans="2:14" x14ac:dyDescent="0.2">
      <c r="B446" s="43"/>
      <c r="C446" s="43"/>
      <c r="D446" s="43"/>
      <c r="I446" s="43"/>
      <c r="J446" s="43"/>
      <c r="K446" s="43"/>
      <c r="L446" s="43"/>
      <c r="M446" s="43"/>
      <c r="N446" s="43"/>
    </row>
    <row r="447" spans="2:14" x14ac:dyDescent="0.2">
      <c r="B447" s="43"/>
      <c r="C447" s="43"/>
      <c r="D447" s="43"/>
      <c r="I447" s="43"/>
      <c r="J447" s="43"/>
      <c r="K447" s="43"/>
      <c r="L447" s="43"/>
      <c r="M447" s="43"/>
      <c r="N447" s="43"/>
    </row>
    <row r="448" spans="2:14" x14ac:dyDescent="0.2">
      <c r="B448" s="43"/>
      <c r="C448" s="43"/>
      <c r="D448" s="43"/>
      <c r="I448" s="43"/>
      <c r="J448" s="43"/>
      <c r="K448" s="43"/>
      <c r="L448" s="43"/>
      <c r="M448" s="43"/>
      <c r="N448" s="43"/>
    </row>
    <row r="449" spans="2:14" x14ac:dyDescent="0.2">
      <c r="B449" s="43"/>
      <c r="C449" s="43"/>
      <c r="D449" s="43"/>
      <c r="I449" s="43"/>
      <c r="J449" s="43"/>
      <c r="K449" s="43"/>
      <c r="L449" s="43"/>
      <c r="M449" s="43"/>
      <c r="N449" s="43"/>
    </row>
    <row r="450" spans="2:14" x14ac:dyDescent="0.2">
      <c r="B450" s="43"/>
      <c r="C450" s="43"/>
      <c r="D450" s="43"/>
      <c r="I450" s="43"/>
      <c r="J450" s="43"/>
      <c r="K450" s="43"/>
      <c r="L450" s="43"/>
      <c r="M450" s="43"/>
      <c r="N450" s="43"/>
    </row>
    <row r="451" spans="2:14" x14ac:dyDescent="0.2">
      <c r="B451" s="43"/>
      <c r="C451" s="43"/>
      <c r="D451" s="43"/>
      <c r="I451" s="43"/>
      <c r="J451" s="43"/>
      <c r="K451" s="43"/>
      <c r="L451" s="43"/>
      <c r="M451" s="43"/>
      <c r="N451" s="43"/>
    </row>
    <row r="452" spans="2:14" x14ac:dyDescent="0.2">
      <c r="B452" s="43"/>
      <c r="C452" s="43"/>
      <c r="D452" s="43"/>
      <c r="I452" s="43"/>
      <c r="J452" s="43"/>
      <c r="K452" s="43"/>
      <c r="L452" s="43"/>
      <c r="M452" s="43"/>
      <c r="N452" s="43"/>
    </row>
    <row r="453" spans="2:14" x14ac:dyDescent="0.2">
      <c r="B453" s="43"/>
      <c r="C453" s="43"/>
      <c r="D453" s="43"/>
      <c r="I453" s="43"/>
      <c r="J453" s="43"/>
      <c r="K453" s="43"/>
      <c r="L453" s="43"/>
      <c r="M453" s="43"/>
      <c r="N453" s="43"/>
    </row>
    <row r="454" spans="2:14" x14ac:dyDescent="0.2">
      <c r="B454" s="43"/>
      <c r="C454" s="43"/>
      <c r="D454" s="43"/>
      <c r="I454" s="43"/>
      <c r="J454" s="43"/>
      <c r="K454" s="43"/>
      <c r="L454" s="43"/>
      <c r="M454" s="43"/>
      <c r="N454" s="43"/>
    </row>
    <row r="455" spans="2:14" x14ac:dyDescent="0.2">
      <c r="B455" s="43"/>
      <c r="C455" s="43"/>
      <c r="D455" s="43"/>
      <c r="I455" s="43"/>
      <c r="J455" s="43"/>
      <c r="K455" s="43"/>
      <c r="L455" s="43"/>
      <c r="M455" s="43"/>
      <c r="N455" s="43"/>
    </row>
    <row r="456" spans="2:14" x14ac:dyDescent="0.2">
      <c r="B456" s="43"/>
      <c r="C456" s="43"/>
      <c r="D456" s="43"/>
      <c r="I456" s="43"/>
      <c r="J456" s="43"/>
      <c r="K456" s="43"/>
      <c r="L456" s="43"/>
      <c r="M456" s="43"/>
      <c r="N456" s="43"/>
    </row>
    <row r="457" spans="2:14" x14ac:dyDescent="0.2">
      <c r="B457" s="43"/>
      <c r="C457" s="43"/>
      <c r="D457" s="43"/>
      <c r="I457" s="43"/>
      <c r="J457" s="43"/>
      <c r="K457" s="43"/>
      <c r="L457" s="43"/>
      <c r="M457" s="43"/>
      <c r="N457" s="43"/>
    </row>
    <row r="458" spans="2:14" x14ac:dyDescent="0.2">
      <c r="B458" s="43"/>
      <c r="C458" s="43"/>
      <c r="D458" s="43"/>
      <c r="I458" s="43"/>
      <c r="J458" s="43"/>
      <c r="K458" s="43"/>
      <c r="L458" s="43"/>
      <c r="M458" s="43"/>
      <c r="N458" s="43"/>
    </row>
    <row r="459" spans="2:14" x14ac:dyDescent="0.2">
      <c r="B459" s="43"/>
      <c r="C459" s="43"/>
      <c r="D459" s="43"/>
      <c r="I459" s="43"/>
      <c r="J459" s="43"/>
      <c r="K459" s="43"/>
      <c r="L459" s="43"/>
      <c r="M459" s="43"/>
      <c r="N459" s="43"/>
    </row>
    <row r="460" spans="2:14" x14ac:dyDescent="0.2">
      <c r="B460" s="43"/>
      <c r="C460" s="43"/>
      <c r="D460" s="43"/>
      <c r="I460" s="43"/>
      <c r="J460" s="43"/>
      <c r="K460" s="43"/>
      <c r="L460" s="43"/>
      <c r="M460" s="43"/>
      <c r="N460" s="43"/>
    </row>
    <row r="461" spans="2:14" x14ac:dyDescent="0.2">
      <c r="B461" s="43"/>
      <c r="C461" s="43"/>
      <c r="D461" s="43"/>
      <c r="I461" s="43"/>
      <c r="J461" s="43"/>
      <c r="K461" s="43"/>
      <c r="L461" s="43"/>
      <c r="M461" s="43"/>
      <c r="N461" s="43"/>
    </row>
    <row r="462" spans="2:14" x14ac:dyDescent="0.2">
      <c r="B462" s="43"/>
      <c r="C462" s="43"/>
      <c r="D462" s="43"/>
      <c r="I462" s="43"/>
      <c r="J462" s="43"/>
      <c r="K462" s="43"/>
      <c r="L462" s="43"/>
      <c r="M462" s="43"/>
      <c r="N462" s="43"/>
    </row>
    <row r="463" spans="2:14" x14ac:dyDescent="0.2">
      <c r="B463" s="43"/>
      <c r="C463" s="43"/>
      <c r="D463" s="43"/>
      <c r="I463" s="43"/>
      <c r="J463" s="43"/>
      <c r="K463" s="43"/>
      <c r="L463" s="43"/>
      <c r="M463" s="43"/>
      <c r="N463" s="43"/>
    </row>
    <row r="464" spans="2:14" x14ac:dyDescent="0.2">
      <c r="B464" s="43"/>
      <c r="C464" s="43"/>
      <c r="D464" s="43"/>
      <c r="I464" s="43"/>
      <c r="J464" s="43"/>
      <c r="K464" s="43"/>
      <c r="L464" s="43"/>
      <c r="M464" s="43"/>
      <c r="N464" s="43"/>
    </row>
    <row r="465" spans="2:14" x14ac:dyDescent="0.2">
      <c r="B465" s="43"/>
      <c r="C465" s="43"/>
      <c r="D465" s="43"/>
      <c r="I465" s="43"/>
      <c r="J465" s="43"/>
      <c r="K465" s="43"/>
      <c r="L465" s="43"/>
      <c r="M465" s="43"/>
      <c r="N465" s="43"/>
    </row>
    <row r="466" spans="2:14" x14ac:dyDescent="0.2">
      <c r="B466" s="43"/>
      <c r="C466" s="43"/>
      <c r="D466" s="43"/>
      <c r="I466" s="43"/>
      <c r="J466" s="43"/>
      <c r="K466" s="43"/>
      <c r="L466" s="43"/>
      <c r="M466" s="43"/>
      <c r="N466" s="43"/>
    </row>
    <row r="467" spans="2:14" x14ac:dyDescent="0.2">
      <c r="B467" s="43"/>
      <c r="C467" s="43"/>
      <c r="D467" s="43"/>
      <c r="I467" s="43"/>
      <c r="J467" s="43"/>
      <c r="K467" s="43"/>
      <c r="L467" s="43"/>
      <c r="M467" s="43"/>
      <c r="N467" s="43"/>
    </row>
    <row r="468" spans="2:14" x14ac:dyDescent="0.2">
      <c r="B468" s="43"/>
      <c r="C468" s="43"/>
      <c r="D468" s="43"/>
      <c r="I468" s="43"/>
      <c r="J468" s="43"/>
      <c r="K468" s="43"/>
      <c r="L468" s="43"/>
      <c r="M468" s="43"/>
      <c r="N468" s="43"/>
    </row>
    <row r="469" spans="2:14" x14ac:dyDescent="0.2">
      <c r="B469" s="43"/>
      <c r="C469" s="43"/>
      <c r="D469" s="43"/>
      <c r="I469" s="43"/>
      <c r="J469" s="43"/>
      <c r="K469" s="43"/>
      <c r="L469" s="43"/>
      <c r="M469" s="43"/>
      <c r="N469" s="43"/>
    </row>
    <row r="470" spans="2:14" x14ac:dyDescent="0.2">
      <c r="B470" s="43"/>
      <c r="C470" s="43"/>
      <c r="D470" s="43"/>
      <c r="I470" s="43"/>
      <c r="J470" s="43"/>
      <c r="K470" s="43"/>
      <c r="L470" s="43"/>
      <c r="M470" s="43"/>
      <c r="N470" s="43"/>
    </row>
    <row r="471" spans="2:14" x14ac:dyDescent="0.2">
      <c r="B471" s="43"/>
      <c r="C471" s="43"/>
      <c r="D471" s="43"/>
      <c r="I471" s="43"/>
      <c r="J471" s="43"/>
      <c r="K471" s="43"/>
      <c r="L471" s="43"/>
      <c r="M471" s="43"/>
      <c r="N471" s="43"/>
    </row>
    <row r="472" spans="2:14" x14ac:dyDescent="0.2">
      <c r="B472" s="43"/>
      <c r="C472" s="43"/>
      <c r="D472" s="43"/>
      <c r="I472" s="43"/>
      <c r="J472" s="43"/>
      <c r="K472" s="43"/>
      <c r="L472" s="43"/>
      <c r="M472" s="43"/>
      <c r="N472" s="43"/>
    </row>
    <row r="473" spans="2:14" x14ac:dyDescent="0.2">
      <c r="B473" s="43"/>
      <c r="C473" s="43"/>
      <c r="D473" s="43"/>
      <c r="I473" s="43"/>
      <c r="J473" s="43"/>
      <c r="K473" s="43"/>
      <c r="L473" s="43"/>
      <c r="M473" s="43"/>
      <c r="N473" s="43"/>
    </row>
    <row r="474" spans="2:14" x14ac:dyDescent="0.2">
      <c r="B474" s="43"/>
      <c r="C474" s="43"/>
      <c r="D474" s="43"/>
      <c r="I474" s="43"/>
      <c r="J474" s="43"/>
      <c r="K474" s="43"/>
      <c r="L474" s="43"/>
      <c r="M474" s="43"/>
      <c r="N474" s="43"/>
    </row>
    <row r="475" spans="2:14" x14ac:dyDescent="0.2">
      <c r="B475" s="43"/>
      <c r="C475" s="43"/>
      <c r="D475" s="43"/>
      <c r="I475" s="43"/>
      <c r="J475" s="43"/>
      <c r="K475" s="43"/>
      <c r="L475" s="43"/>
      <c r="M475" s="43"/>
      <c r="N475" s="43"/>
    </row>
    <row r="476" spans="2:14" x14ac:dyDescent="0.2">
      <c r="B476" s="43"/>
      <c r="C476" s="43"/>
      <c r="D476" s="43"/>
      <c r="I476" s="43"/>
      <c r="J476" s="43"/>
      <c r="K476" s="43"/>
      <c r="L476" s="43"/>
      <c r="M476" s="43"/>
      <c r="N476" s="43"/>
    </row>
    <row r="477" spans="2:14" x14ac:dyDescent="0.2">
      <c r="B477" s="43"/>
      <c r="C477" s="43"/>
      <c r="D477" s="43"/>
      <c r="I477" s="43"/>
      <c r="J477" s="43"/>
      <c r="K477" s="43"/>
      <c r="L477" s="43"/>
      <c r="M477" s="43"/>
      <c r="N477" s="43"/>
    </row>
    <row r="478" spans="2:14" x14ac:dyDescent="0.2">
      <c r="B478" s="43"/>
      <c r="C478" s="43"/>
      <c r="D478" s="43"/>
      <c r="I478" s="43"/>
      <c r="J478" s="43"/>
      <c r="K478" s="43"/>
      <c r="L478" s="43"/>
      <c r="M478" s="43"/>
      <c r="N478" s="43"/>
    </row>
    <row r="479" spans="2:14" x14ac:dyDescent="0.2">
      <c r="B479" s="43"/>
      <c r="C479" s="43"/>
      <c r="D479" s="43"/>
      <c r="I479" s="43"/>
      <c r="J479" s="43"/>
      <c r="K479" s="43"/>
      <c r="L479" s="43"/>
      <c r="M479" s="43"/>
      <c r="N479" s="43"/>
    </row>
    <row r="480" spans="2:14" x14ac:dyDescent="0.2">
      <c r="B480" s="43"/>
      <c r="C480" s="43"/>
      <c r="D480" s="43"/>
      <c r="I480" s="43"/>
      <c r="J480" s="43"/>
      <c r="K480" s="43"/>
      <c r="L480" s="43"/>
      <c r="M480" s="43"/>
      <c r="N480" s="43"/>
    </row>
    <row r="481" spans="2:14" x14ac:dyDescent="0.2">
      <c r="B481" s="43"/>
      <c r="C481" s="43"/>
      <c r="D481" s="43"/>
      <c r="I481" s="43"/>
      <c r="J481" s="43"/>
      <c r="K481" s="43"/>
      <c r="L481" s="43"/>
      <c r="M481" s="43"/>
      <c r="N481" s="43"/>
    </row>
    <row r="482" spans="2:14" x14ac:dyDescent="0.2">
      <c r="B482" s="43"/>
      <c r="C482" s="43"/>
      <c r="D482" s="43"/>
      <c r="I482" s="43"/>
      <c r="J482" s="43"/>
      <c r="K482" s="43"/>
      <c r="L482" s="43"/>
      <c r="M482" s="43"/>
      <c r="N482" s="43"/>
    </row>
    <row r="483" spans="2:14" x14ac:dyDescent="0.2">
      <c r="B483" s="43"/>
      <c r="C483" s="43"/>
      <c r="D483" s="43"/>
      <c r="I483" s="43"/>
      <c r="J483" s="43"/>
      <c r="K483" s="43"/>
      <c r="L483" s="43"/>
      <c r="M483" s="43"/>
      <c r="N483" s="43"/>
    </row>
    <row r="484" spans="2:14" x14ac:dyDescent="0.2">
      <c r="B484" s="43"/>
      <c r="C484" s="43"/>
      <c r="D484" s="43"/>
      <c r="I484" s="43"/>
      <c r="J484" s="43"/>
      <c r="K484" s="43"/>
      <c r="L484" s="43"/>
      <c r="M484" s="43"/>
      <c r="N484" s="43"/>
    </row>
    <row r="485" spans="2:14" x14ac:dyDescent="0.2">
      <c r="B485" s="43"/>
      <c r="C485" s="43"/>
      <c r="D485" s="43"/>
      <c r="I485" s="43"/>
      <c r="J485" s="43"/>
      <c r="K485" s="43"/>
      <c r="L485" s="43"/>
      <c r="M485" s="43"/>
      <c r="N485" s="43"/>
    </row>
    <row r="486" spans="2:14" x14ac:dyDescent="0.2">
      <c r="B486" s="43"/>
      <c r="C486" s="43"/>
      <c r="D486" s="43"/>
      <c r="I486" s="43"/>
      <c r="J486" s="43"/>
      <c r="K486" s="43"/>
      <c r="L486" s="43"/>
      <c r="M486" s="43"/>
      <c r="N486" s="43"/>
    </row>
    <row r="487" spans="2:14" x14ac:dyDescent="0.2">
      <c r="B487" s="43"/>
      <c r="C487" s="43"/>
      <c r="D487" s="43"/>
      <c r="I487" s="43"/>
      <c r="J487" s="43"/>
      <c r="K487" s="43"/>
      <c r="L487" s="43"/>
      <c r="M487" s="43"/>
      <c r="N487" s="43"/>
    </row>
    <row r="488" spans="2:14" x14ac:dyDescent="0.2">
      <c r="B488" s="43"/>
      <c r="C488" s="43"/>
      <c r="D488" s="43"/>
      <c r="I488" s="43"/>
      <c r="J488" s="43"/>
      <c r="K488" s="43"/>
      <c r="L488" s="43"/>
      <c r="M488" s="43"/>
      <c r="N488" s="43"/>
    </row>
    <row r="489" spans="2:14" x14ac:dyDescent="0.2">
      <c r="B489" s="43"/>
      <c r="C489" s="43"/>
      <c r="D489" s="43"/>
      <c r="I489" s="43"/>
      <c r="J489" s="43"/>
      <c r="K489" s="43"/>
      <c r="L489" s="43"/>
      <c r="M489" s="43"/>
      <c r="N489" s="43"/>
    </row>
    <row r="490" spans="2:14" x14ac:dyDescent="0.2">
      <c r="B490" s="43"/>
      <c r="C490" s="43"/>
      <c r="D490" s="43"/>
      <c r="I490" s="43"/>
      <c r="J490" s="43"/>
      <c r="K490" s="43"/>
      <c r="L490" s="43"/>
      <c r="M490" s="43"/>
      <c r="N490" s="43"/>
    </row>
    <row r="491" spans="2:14" x14ac:dyDescent="0.2">
      <c r="B491" s="43"/>
      <c r="C491" s="43"/>
      <c r="D491" s="43"/>
      <c r="I491" s="43"/>
      <c r="J491" s="43"/>
      <c r="K491" s="43"/>
      <c r="L491" s="43"/>
      <c r="M491" s="43"/>
      <c r="N491" s="43"/>
    </row>
    <row r="492" spans="2:14" x14ac:dyDescent="0.2">
      <c r="B492" s="43"/>
      <c r="C492" s="43"/>
      <c r="D492" s="43"/>
      <c r="I492" s="43"/>
      <c r="J492" s="43"/>
      <c r="K492" s="43"/>
      <c r="L492" s="43"/>
      <c r="M492" s="43"/>
      <c r="N492" s="43"/>
    </row>
    <row r="493" spans="2:14" x14ac:dyDescent="0.2">
      <c r="B493" s="43"/>
      <c r="C493" s="43"/>
      <c r="D493" s="43"/>
      <c r="I493" s="43"/>
      <c r="J493" s="43"/>
      <c r="K493" s="43"/>
      <c r="L493" s="43"/>
      <c r="M493" s="43"/>
      <c r="N493" s="43"/>
    </row>
    <row r="494" spans="2:14" x14ac:dyDescent="0.2">
      <c r="B494" s="43"/>
      <c r="C494" s="43"/>
      <c r="D494" s="43"/>
      <c r="I494" s="43"/>
      <c r="J494" s="43"/>
      <c r="K494" s="43"/>
      <c r="L494" s="43"/>
      <c r="M494" s="43"/>
      <c r="N494" s="43"/>
    </row>
    <row r="495" spans="2:14" x14ac:dyDescent="0.2">
      <c r="B495" s="43"/>
      <c r="C495" s="43"/>
      <c r="D495" s="43"/>
      <c r="I495" s="43"/>
      <c r="J495" s="43"/>
      <c r="K495" s="43"/>
      <c r="L495" s="43"/>
      <c r="M495" s="43"/>
      <c r="N495" s="43"/>
    </row>
    <row r="496" spans="2:14" x14ac:dyDescent="0.2">
      <c r="B496" s="43"/>
      <c r="C496" s="43"/>
      <c r="D496" s="43"/>
      <c r="I496" s="43"/>
      <c r="J496" s="43"/>
      <c r="K496" s="43"/>
      <c r="L496" s="43"/>
      <c r="M496" s="43"/>
      <c r="N496" s="43"/>
    </row>
    <row r="497" spans="2:14" x14ac:dyDescent="0.2">
      <c r="B497" s="43"/>
      <c r="C497" s="43"/>
      <c r="D497" s="43"/>
      <c r="I497" s="43"/>
      <c r="J497" s="43"/>
      <c r="K497" s="43"/>
      <c r="L497" s="43"/>
      <c r="M497" s="43"/>
      <c r="N497" s="43"/>
    </row>
    <row r="498" spans="2:14" x14ac:dyDescent="0.2">
      <c r="B498" s="43"/>
      <c r="C498" s="43"/>
      <c r="D498" s="43"/>
      <c r="I498" s="43"/>
      <c r="J498" s="43"/>
      <c r="K498" s="43"/>
      <c r="L498" s="43"/>
      <c r="M498" s="43"/>
      <c r="N498" s="43"/>
    </row>
    <row r="499" spans="2:14" x14ac:dyDescent="0.2">
      <c r="B499" s="43"/>
      <c r="C499" s="43"/>
      <c r="D499" s="43"/>
      <c r="I499" s="43"/>
      <c r="J499" s="43"/>
      <c r="K499" s="43"/>
      <c r="L499" s="43"/>
      <c r="M499" s="43"/>
      <c r="N499" s="43"/>
    </row>
    <row r="500" spans="2:14" x14ac:dyDescent="0.2">
      <c r="B500" s="43"/>
      <c r="C500" s="43"/>
      <c r="D500" s="43"/>
      <c r="I500" s="43"/>
      <c r="J500" s="43"/>
      <c r="K500" s="43"/>
      <c r="L500" s="43"/>
      <c r="M500" s="43"/>
      <c r="N500" s="43"/>
    </row>
    <row r="501" spans="2:14" x14ac:dyDescent="0.2">
      <c r="B501" s="43"/>
      <c r="C501" s="43"/>
      <c r="D501" s="43"/>
      <c r="I501" s="43"/>
      <c r="J501" s="43"/>
      <c r="K501" s="43"/>
      <c r="L501" s="43"/>
      <c r="M501" s="43"/>
      <c r="N501" s="43"/>
    </row>
    <row r="502" spans="2:14" x14ac:dyDescent="0.2">
      <c r="B502" s="43"/>
      <c r="C502" s="43"/>
      <c r="D502" s="43"/>
      <c r="I502" s="43"/>
      <c r="J502" s="43"/>
      <c r="K502" s="43"/>
      <c r="L502" s="43"/>
      <c r="M502" s="43"/>
      <c r="N502" s="43"/>
    </row>
    <row r="503" spans="2:14" x14ac:dyDescent="0.2">
      <c r="B503" s="43"/>
      <c r="C503" s="43"/>
      <c r="D503" s="43"/>
      <c r="I503" s="43"/>
      <c r="J503" s="43"/>
      <c r="K503" s="43"/>
      <c r="L503" s="43"/>
      <c r="M503" s="43"/>
      <c r="N503" s="43"/>
    </row>
    <row r="504" spans="2:14" x14ac:dyDescent="0.2">
      <c r="B504" s="43"/>
      <c r="C504" s="43"/>
      <c r="D504" s="43"/>
      <c r="I504" s="43"/>
      <c r="J504" s="43"/>
      <c r="K504" s="43"/>
      <c r="L504" s="43"/>
      <c r="M504" s="43"/>
      <c r="N504" s="43"/>
    </row>
    <row r="505" spans="2:14" x14ac:dyDescent="0.2">
      <c r="B505" s="43"/>
      <c r="C505" s="43"/>
      <c r="D505" s="43"/>
      <c r="I505" s="43"/>
      <c r="J505" s="43"/>
      <c r="K505" s="43"/>
      <c r="L505" s="43"/>
      <c r="M505" s="43"/>
      <c r="N505" s="43"/>
    </row>
    <row r="506" spans="2:14" x14ac:dyDescent="0.2">
      <c r="B506" s="43"/>
      <c r="C506" s="43"/>
      <c r="D506" s="43"/>
      <c r="I506" s="43"/>
      <c r="J506" s="43"/>
      <c r="K506" s="43"/>
      <c r="L506" s="43"/>
      <c r="M506" s="43"/>
      <c r="N506" s="43"/>
    </row>
    <row r="507" spans="2:14" x14ac:dyDescent="0.2">
      <c r="B507" s="43"/>
      <c r="C507" s="43"/>
      <c r="D507" s="43"/>
      <c r="I507" s="43"/>
      <c r="J507" s="43"/>
      <c r="K507" s="43"/>
      <c r="L507" s="43"/>
      <c r="M507" s="43"/>
      <c r="N507" s="43"/>
    </row>
    <row r="508" spans="2:14" x14ac:dyDescent="0.2">
      <c r="B508" s="43"/>
      <c r="C508" s="43"/>
      <c r="D508" s="43"/>
      <c r="I508" s="43"/>
      <c r="J508" s="43"/>
      <c r="K508" s="43"/>
      <c r="L508" s="43"/>
      <c r="M508" s="43"/>
      <c r="N508" s="43"/>
    </row>
    <row r="509" spans="2:14" x14ac:dyDescent="0.2">
      <c r="B509" s="43"/>
      <c r="C509" s="43"/>
      <c r="D509" s="43"/>
      <c r="I509" s="43"/>
      <c r="J509" s="43"/>
      <c r="K509" s="43"/>
      <c r="L509" s="43"/>
      <c r="M509" s="43"/>
      <c r="N509" s="43"/>
    </row>
    <row r="510" spans="2:14" x14ac:dyDescent="0.2">
      <c r="B510" s="43"/>
      <c r="C510" s="43"/>
      <c r="D510" s="43"/>
      <c r="I510" s="43"/>
      <c r="J510" s="43"/>
      <c r="K510" s="43"/>
      <c r="L510" s="43"/>
      <c r="M510" s="43"/>
      <c r="N510" s="43"/>
    </row>
    <row r="511" spans="2:14" x14ac:dyDescent="0.2">
      <c r="B511" s="43"/>
      <c r="C511" s="43"/>
      <c r="D511" s="43"/>
      <c r="I511" s="43"/>
      <c r="J511" s="43"/>
      <c r="K511" s="43"/>
      <c r="L511" s="43"/>
      <c r="M511" s="43"/>
      <c r="N511" s="43"/>
    </row>
    <row r="512" spans="2:14" x14ac:dyDescent="0.2">
      <c r="B512" s="43"/>
      <c r="C512" s="43"/>
      <c r="D512" s="43"/>
      <c r="I512" s="43"/>
      <c r="J512" s="43"/>
      <c r="K512" s="43"/>
      <c r="L512" s="43"/>
      <c r="M512" s="43"/>
      <c r="N512" s="43"/>
    </row>
    <row r="513" spans="2:14" x14ac:dyDescent="0.2">
      <c r="B513" s="43"/>
      <c r="C513" s="43"/>
      <c r="D513" s="43"/>
      <c r="I513" s="43"/>
      <c r="J513" s="43"/>
      <c r="K513" s="43"/>
      <c r="L513" s="43"/>
      <c r="M513" s="43"/>
      <c r="N513" s="43"/>
    </row>
    <row r="514" spans="2:14" x14ac:dyDescent="0.2">
      <c r="B514" s="43"/>
      <c r="C514" s="43"/>
      <c r="D514" s="43"/>
      <c r="I514" s="43"/>
      <c r="J514" s="43"/>
      <c r="K514" s="43"/>
      <c r="L514" s="43"/>
      <c r="M514" s="43"/>
      <c r="N514" s="43"/>
    </row>
    <row r="515" spans="2:14" x14ac:dyDescent="0.2">
      <c r="B515" s="43"/>
      <c r="C515" s="43"/>
      <c r="D515" s="43"/>
      <c r="I515" s="43"/>
      <c r="J515" s="43"/>
      <c r="K515" s="43"/>
      <c r="L515" s="43"/>
      <c r="M515" s="43"/>
      <c r="N515" s="43"/>
    </row>
    <row r="516" spans="2:14" x14ac:dyDescent="0.2">
      <c r="B516" s="43"/>
      <c r="C516" s="43"/>
      <c r="D516" s="43"/>
      <c r="I516" s="43"/>
      <c r="J516" s="43"/>
      <c r="K516" s="43"/>
      <c r="L516" s="43"/>
      <c r="M516" s="43"/>
      <c r="N516" s="43"/>
    </row>
    <row r="517" spans="2:14" x14ac:dyDescent="0.2">
      <c r="B517" s="43"/>
      <c r="C517" s="43"/>
      <c r="D517" s="43"/>
      <c r="I517" s="43"/>
      <c r="J517" s="43"/>
      <c r="K517" s="43"/>
      <c r="L517" s="43"/>
      <c r="M517" s="43"/>
      <c r="N517" s="43"/>
    </row>
    <row r="518" spans="2:14" x14ac:dyDescent="0.2">
      <c r="B518" s="43"/>
      <c r="C518" s="43"/>
      <c r="D518" s="43"/>
      <c r="I518" s="43"/>
      <c r="J518" s="43"/>
      <c r="K518" s="43"/>
      <c r="L518" s="43"/>
      <c r="M518" s="43"/>
      <c r="N518" s="43"/>
    </row>
    <row r="519" spans="2:14" x14ac:dyDescent="0.2">
      <c r="B519" s="43"/>
      <c r="C519" s="43"/>
      <c r="D519" s="43"/>
      <c r="I519" s="43"/>
      <c r="J519" s="43"/>
      <c r="K519" s="43"/>
      <c r="L519" s="43"/>
      <c r="M519" s="43"/>
      <c r="N519" s="43"/>
    </row>
    <row r="520" spans="2:14" x14ac:dyDescent="0.2">
      <c r="B520" s="43"/>
      <c r="C520" s="43"/>
      <c r="D520" s="43"/>
      <c r="I520" s="43"/>
      <c r="J520" s="43"/>
      <c r="K520" s="43"/>
      <c r="L520" s="43"/>
      <c r="M520" s="43"/>
      <c r="N520" s="43"/>
    </row>
    <row r="521" spans="2:14" x14ac:dyDescent="0.2">
      <c r="B521" s="43"/>
      <c r="C521" s="43"/>
      <c r="D521" s="43"/>
      <c r="I521" s="43"/>
      <c r="J521" s="43"/>
      <c r="K521" s="43"/>
      <c r="L521" s="43"/>
      <c r="M521" s="43"/>
      <c r="N521" s="43"/>
    </row>
    <row r="522" spans="2:14" x14ac:dyDescent="0.2">
      <c r="B522" s="43"/>
      <c r="C522" s="43"/>
      <c r="D522" s="43"/>
      <c r="I522" s="43"/>
      <c r="J522" s="43"/>
      <c r="K522" s="43"/>
      <c r="L522" s="43"/>
      <c r="M522" s="43"/>
      <c r="N522" s="43"/>
    </row>
    <row r="523" spans="2:14" x14ac:dyDescent="0.2">
      <c r="B523" s="43"/>
      <c r="C523" s="43"/>
      <c r="D523" s="43"/>
      <c r="I523" s="43"/>
      <c r="J523" s="43"/>
      <c r="K523" s="43"/>
      <c r="L523" s="43"/>
      <c r="M523" s="43"/>
      <c r="N523" s="43"/>
    </row>
    <row r="524" spans="2:14" x14ac:dyDescent="0.2">
      <c r="B524" s="43"/>
      <c r="C524" s="43"/>
      <c r="D524" s="43"/>
      <c r="I524" s="43"/>
      <c r="J524" s="43"/>
      <c r="K524" s="43"/>
      <c r="L524" s="43"/>
      <c r="M524" s="43"/>
      <c r="N524" s="43"/>
    </row>
    <row r="525" spans="2:14" x14ac:dyDescent="0.2">
      <c r="B525" s="43"/>
      <c r="C525" s="43"/>
      <c r="D525" s="43"/>
      <c r="I525" s="43"/>
      <c r="J525" s="43"/>
      <c r="K525" s="43"/>
      <c r="L525" s="43"/>
      <c r="M525" s="43"/>
      <c r="N525" s="43"/>
    </row>
    <row r="526" spans="2:14" x14ac:dyDescent="0.2">
      <c r="B526" s="43"/>
      <c r="C526" s="43"/>
      <c r="D526" s="43"/>
      <c r="I526" s="43"/>
      <c r="J526" s="43"/>
      <c r="K526" s="43"/>
      <c r="L526" s="43"/>
      <c r="M526" s="43"/>
      <c r="N526" s="43"/>
    </row>
    <row r="527" spans="2:14" x14ac:dyDescent="0.2">
      <c r="B527" s="43"/>
      <c r="C527" s="43"/>
      <c r="D527" s="43"/>
      <c r="I527" s="43"/>
      <c r="J527" s="43"/>
      <c r="K527" s="43"/>
      <c r="L527" s="43"/>
      <c r="M527" s="43"/>
      <c r="N527" s="43"/>
    </row>
    <row r="528" spans="2:14" x14ac:dyDescent="0.2">
      <c r="B528" s="43"/>
      <c r="C528" s="43"/>
      <c r="D528" s="43"/>
      <c r="I528" s="43"/>
      <c r="J528" s="43"/>
      <c r="K528" s="43"/>
      <c r="L528" s="43"/>
      <c r="M528" s="43"/>
      <c r="N528" s="43"/>
    </row>
    <row r="529" spans="2:14" x14ac:dyDescent="0.2">
      <c r="B529" s="43"/>
      <c r="C529" s="43"/>
      <c r="D529" s="43"/>
      <c r="I529" s="43"/>
      <c r="J529" s="43"/>
      <c r="K529" s="43"/>
      <c r="L529" s="43"/>
      <c r="M529" s="43"/>
      <c r="N529" s="43"/>
    </row>
    <row r="530" spans="2:14" x14ac:dyDescent="0.2">
      <c r="B530" s="43"/>
      <c r="C530" s="43"/>
      <c r="D530" s="43"/>
      <c r="I530" s="43"/>
      <c r="J530" s="43"/>
      <c r="K530" s="43"/>
      <c r="L530" s="43"/>
      <c r="M530" s="43"/>
      <c r="N530" s="43"/>
    </row>
    <row r="531" spans="2:14" x14ac:dyDescent="0.2">
      <c r="B531" s="43"/>
      <c r="C531" s="43"/>
      <c r="D531" s="43"/>
      <c r="I531" s="43"/>
      <c r="J531" s="43"/>
      <c r="K531" s="43"/>
      <c r="L531" s="43"/>
      <c r="M531" s="43"/>
      <c r="N531" s="43"/>
    </row>
    <row r="532" spans="2:14" x14ac:dyDescent="0.2">
      <c r="B532" s="43"/>
      <c r="C532" s="43"/>
      <c r="D532" s="43"/>
      <c r="I532" s="43"/>
      <c r="J532" s="43"/>
      <c r="K532" s="43"/>
      <c r="L532" s="43"/>
      <c r="M532" s="43"/>
      <c r="N532" s="43"/>
    </row>
    <row r="533" spans="2:14" x14ac:dyDescent="0.2">
      <c r="B533" s="43"/>
      <c r="C533" s="43"/>
      <c r="D533" s="43"/>
      <c r="I533" s="43"/>
      <c r="J533" s="43"/>
      <c r="K533" s="43"/>
      <c r="L533" s="43"/>
      <c r="M533" s="43"/>
      <c r="N533" s="43"/>
    </row>
    <row r="534" spans="2:14" x14ac:dyDescent="0.2">
      <c r="B534" s="43"/>
      <c r="C534" s="43"/>
      <c r="D534" s="43"/>
      <c r="I534" s="43"/>
      <c r="J534" s="43"/>
      <c r="K534" s="43"/>
      <c r="L534" s="43"/>
      <c r="M534" s="43"/>
      <c r="N534" s="43"/>
    </row>
    <row r="535" spans="2:14" x14ac:dyDescent="0.2">
      <c r="B535" s="43"/>
      <c r="C535" s="43"/>
      <c r="D535" s="43"/>
      <c r="I535" s="43"/>
      <c r="J535" s="43"/>
      <c r="K535" s="43"/>
      <c r="L535" s="43"/>
      <c r="M535" s="43"/>
      <c r="N535" s="43"/>
    </row>
    <row r="536" spans="2:14" x14ac:dyDescent="0.2">
      <c r="B536" s="43"/>
      <c r="C536" s="43"/>
      <c r="D536" s="43"/>
      <c r="I536" s="43"/>
      <c r="J536" s="43"/>
      <c r="K536" s="43"/>
      <c r="L536" s="43"/>
      <c r="M536" s="43"/>
      <c r="N536" s="43"/>
    </row>
    <row r="537" spans="2:14" x14ac:dyDescent="0.2">
      <c r="B537" s="43"/>
      <c r="C537" s="43"/>
      <c r="D537" s="43"/>
      <c r="I537" s="43"/>
      <c r="J537" s="43"/>
      <c r="K537" s="43"/>
      <c r="L537" s="43"/>
      <c r="M537" s="43"/>
      <c r="N537" s="43"/>
    </row>
    <row r="538" spans="2:14" x14ac:dyDescent="0.2">
      <c r="B538" s="43"/>
      <c r="C538" s="43"/>
      <c r="D538" s="43"/>
      <c r="I538" s="43"/>
      <c r="J538" s="43"/>
      <c r="K538" s="43"/>
      <c r="L538" s="43"/>
      <c r="M538" s="43"/>
      <c r="N538" s="43"/>
    </row>
    <row r="539" spans="2:14" x14ac:dyDescent="0.2">
      <c r="B539" s="43"/>
      <c r="C539" s="43"/>
      <c r="D539" s="43"/>
      <c r="I539" s="43"/>
      <c r="J539" s="43"/>
      <c r="K539" s="43"/>
      <c r="L539" s="43"/>
      <c r="M539" s="43"/>
      <c r="N539" s="43"/>
    </row>
    <row r="540" spans="2:14" x14ac:dyDescent="0.2">
      <c r="B540" s="43"/>
      <c r="C540" s="43"/>
      <c r="D540" s="43"/>
      <c r="I540" s="43"/>
      <c r="J540" s="43"/>
      <c r="K540" s="43"/>
      <c r="L540" s="43"/>
      <c r="M540" s="43"/>
      <c r="N540" s="43"/>
    </row>
    <row r="541" spans="2:14" x14ac:dyDescent="0.2">
      <c r="B541" s="43"/>
      <c r="C541" s="43"/>
      <c r="D541" s="43"/>
      <c r="I541" s="43"/>
      <c r="J541" s="43"/>
      <c r="K541" s="43"/>
      <c r="L541" s="43"/>
      <c r="M541" s="43"/>
      <c r="N541" s="43"/>
    </row>
    <row r="542" spans="2:14" x14ac:dyDescent="0.2">
      <c r="B542" s="43"/>
      <c r="C542" s="43"/>
      <c r="D542" s="43"/>
      <c r="I542" s="43"/>
      <c r="J542" s="43"/>
      <c r="K542" s="43"/>
      <c r="L542" s="43"/>
      <c r="M542" s="43"/>
      <c r="N542" s="43"/>
    </row>
    <row r="543" spans="2:14" x14ac:dyDescent="0.2">
      <c r="B543" s="43"/>
      <c r="C543" s="43"/>
      <c r="D543" s="43"/>
      <c r="I543" s="43"/>
      <c r="J543" s="43"/>
      <c r="K543" s="43"/>
      <c r="L543" s="43"/>
      <c r="M543" s="43"/>
      <c r="N543" s="43"/>
    </row>
    <row r="544" spans="2:14" x14ac:dyDescent="0.2">
      <c r="B544" s="43"/>
      <c r="C544" s="43"/>
      <c r="D544" s="43"/>
      <c r="I544" s="43"/>
      <c r="J544" s="43"/>
      <c r="K544" s="43"/>
      <c r="L544" s="43"/>
      <c r="M544" s="43"/>
      <c r="N544" s="43"/>
    </row>
    <row r="545" spans="2:14" x14ac:dyDescent="0.2">
      <c r="B545" s="43"/>
      <c r="C545" s="43"/>
      <c r="D545" s="43"/>
      <c r="I545" s="43"/>
      <c r="J545" s="43"/>
      <c r="K545" s="43"/>
      <c r="L545" s="43"/>
      <c r="M545" s="43"/>
      <c r="N545" s="43"/>
    </row>
    <row r="546" spans="2:14" x14ac:dyDescent="0.2">
      <c r="B546" s="43"/>
      <c r="C546" s="43"/>
      <c r="D546" s="43"/>
      <c r="I546" s="43"/>
      <c r="J546" s="43"/>
      <c r="K546" s="43"/>
      <c r="L546" s="43"/>
      <c r="M546" s="43"/>
      <c r="N546" s="43"/>
    </row>
    <row r="547" spans="2:14" x14ac:dyDescent="0.2">
      <c r="B547" s="43"/>
      <c r="C547" s="43"/>
      <c r="D547" s="43"/>
      <c r="I547" s="43"/>
      <c r="J547" s="43"/>
      <c r="K547" s="43"/>
      <c r="L547" s="43"/>
      <c r="M547" s="43"/>
      <c r="N547" s="43"/>
    </row>
    <row r="548" spans="2:14" x14ac:dyDescent="0.2">
      <c r="B548" s="43"/>
      <c r="C548" s="43"/>
      <c r="D548" s="43"/>
      <c r="I548" s="43"/>
      <c r="J548" s="43"/>
      <c r="K548" s="43"/>
      <c r="L548" s="43"/>
      <c r="M548" s="43"/>
      <c r="N548" s="43"/>
    </row>
    <row r="549" spans="2:14" x14ac:dyDescent="0.2">
      <c r="B549" s="43"/>
      <c r="C549" s="43"/>
      <c r="D549" s="43"/>
      <c r="I549" s="43"/>
      <c r="J549" s="43"/>
      <c r="K549" s="43"/>
      <c r="L549" s="43"/>
      <c r="M549" s="43"/>
      <c r="N549" s="43"/>
    </row>
    <row r="550" spans="2:14" x14ac:dyDescent="0.2">
      <c r="B550" s="43"/>
      <c r="C550" s="43"/>
      <c r="D550" s="43"/>
      <c r="I550" s="43"/>
      <c r="J550" s="43"/>
      <c r="K550" s="43"/>
      <c r="L550" s="43"/>
      <c r="M550" s="43"/>
      <c r="N550" s="43"/>
    </row>
    <row r="551" spans="2:14" x14ac:dyDescent="0.2">
      <c r="B551" s="43"/>
      <c r="C551" s="43"/>
      <c r="D551" s="43"/>
      <c r="I551" s="43"/>
      <c r="J551" s="43"/>
      <c r="K551" s="43"/>
      <c r="L551" s="43"/>
      <c r="M551" s="43"/>
      <c r="N551" s="43"/>
    </row>
    <row r="552" spans="2:14" x14ac:dyDescent="0.2">
      <c r="B552" s="43"/>
      <c r="C552" s="43"/>
      <c r="D552" s="43"/>
      <c r="I552" s="43"/>
      <c r="J552" s="43"/>
      <c r="K552" s="43"/>
      <c r="L552" s="43"/>
      <c r="M552" s="43"/>
      <c r="N552" s="43"/>
    </row>
    <row r="553" spans="2:14" x14ac:dyDescent="0.2">
      <c r="B553" s="43"/>
      <c r="C553" s="43"/>
      <c r="D553" s="43"/>
      <c r="I553" s="43"/>
      <c r="J553" s="43"/>
      <c r="K553" s="43"/>
      <c r="L553" s="43"/>
      <c r="M553" s="43"/>
      <c r="N553" s="43"/>
    </row>
    <row r="554" spans="2:14" x14ac:dyDescent="0.2">
      <c r="B554" s="43"/>
      <c r="C554" s="43"/>
      <c r="D554" s="43"/>
      <c r="I554" s="43"/>
      <c r="J554" s="43"/>
      <c r="K554" s="43"/>
      <c r="L554" s="43"/>
      <c r="M554" s="43"/>
      <c r="N554" s="43"/>
    </row>
    <row r="555" spans="2:14" x14ac:dyDescent="0.2">
      <c r="B555" s="43"/>
      <c r="C555" s="43"/>
      <c r="D555" s="43"/>
      <c r="I555" s="43"/>
      <c r="J555" s="43"/>
      <c r="K555" s="43"/>
      <c r="L555" s="43"/>
      <c r="M555" s="43"/>
      <c r="N555" s="43"/>
    </row>
    <row r="556" spans="2:14" x14ac:dyDescent="0.2">
      <c r="B556" s="43"/>
      <c r="C556" s="43"/>
      <c r="D556" s="43"/>
      <c r="I556" s="43"/>
      <c r="J556" s="43"/>
      <c r="K556" s="43"/>
      <c r="L556" s="43"/>
      <c r="M556" s="43"/>
      <c r="N556" s="43"/>
    </row>
    <row r="557" spans="2:14" x14ac:dyDescent="0.2">
      <c r="B557" s="43"/>
      <c r="C557" s="43"/>
      <c r="D557" s="43"/>
      <c r="I557" s="43"/>
      <c r="J557" s="43"/>
      <c r="K557" s="43"/>
      <c r="L557" s="43"/>
      <c r="M557" s="43"/>
      <c r="N557" s="43"/>
    </row>
    <row r="558" spans="2:14" x14ac:dyDescent="0.2">
      <c r="B558" s="43"/>
      <c r="C558" s="43"/>
      <c r="D558" s="43"/>
      <c r="I558" s="43"/>
      <c r="J558" s="43"/>
      <c r="K558" s="43"/>
      <c r="L558" s="43"/>
      <c r="M558" s="43"/>
      <c r="N558" s="43"/>
    </row>
    <row r="559" spans="2:14" x14ac:dyDescent="0.2">
      <c r="B559" s="43"/>
      <c r="C559" s="43"/>
      <c r="D559" s="43"/>
      <c r="I559" s="43"/>
      <c r="J559" s="43"/>
      <c r="K559" s="43"/>
      <c r="L559" s="43"/>
      <c r="M559" s="43"/>
      <c r="N559" s="43"/>
    </row>
    <row r="560" spans="2:14" x14ac:dyDescent="0.2">
      <c r="B560" s="43"/>
      <c r="C560" s="43"/>
      <c r="D560" s="43"/>
      <c r="I560" s="43"/>
      <c r="J560" s="43"/>
      <c r="K560" s="43"/>
      <c r="L560" s="43"/>
      <c r="M560" s="43"/>
      <c r="N560" s="43"/>
    </row>
    <row r="561" spans="2:14" x14ac:dyDescent="0.2">
      <c r="B561" s="43"/>
      <c r="C561" s="43"/>
      <c r="D561" s="43"/>
      <c r="I561" s="43"/>
      <c r="J561" s="43"/>
      <c r="K561" s="43"/>
      <c r="L561" s="43"/>
      <c r="M561" s="43"/>
      <c r="N561" s="43"/>
    </row>
    <row r="562" spans="2:14" x14ac:dyDescent="0.2">
      <c r="B562" s="43"/>
      <c r="C562" s="43"/>
      <c r="D562" s="43"/>
      <c r="I562" s="43"/>
      <c r="J562" s="43"/>
      <c r="K562" s="43"/>
      <c r="L562" s="43"/>
      <c r="M562" s="43"/>
      <c r="N562" s="43"/>
    </row>
    <row r="563" spans="2:14" x14ac:dyDescent="0.2">
      <c r="B563" s="43"/>
      <c r="C563" s="43"/>
      <c r="D563" s="43"/>
      <c r="I563" s="43"/>
      <c r="J563" s="43"/>
      <c r="K563" s="43"/>
      <c r="L563" s="43"/>
      <c r="M563" s="43"/>
      <c r="N563" s="43"/>
    </row>
    <row r="564" spans="2:14" x14ac:dyDescent="0.2">
      <c r="B564" s="43"/>
      <c r="C564" s="43"/>
      <c r="D564" s="43"/>
      <c r="I564" s="43"/>
      <c r="J564" s="43"/>
      <c r="K564" s="43"/>
      <c r="L564" s="43"/>
      <c r="M564" s="43"/>
      <c r="N564" s="43"/>
    </row>
    <row r="565" spans="2:14" x14ac:dyDescent="0.2">
      <c r="B565" s="43"/>
      <c r="C565" s="43"/>
      <c r="D565" s="43"/>
      <c r="I565" s="43"/>
      <c r="J565" s="43"/>
      <c r="K565" s="43"/>
      <c r="L565" s="43"/>
      <c r="M565" s="43"/>
      <c r="N565" s="43"/>
    </row>
    <row r="566" spans="2:14" x14ac:dyDescent="0.2">
      <c r="B566" s="43"/>
      <c r="C566" s="43"/>
      <c r="D566" s="43"/>
      <c r="I566" s="43"/>
      <c r="J566" s="43"/>
      <c r="K566" s="43"/>
      <c r="L566" s="43"/>
      <c r="M566" s="43"/>
      <c r="N566" s="43"/>
    </row>
    <row r="567" spans="2:14" x14ac:dyDescent="0.2">
      <c r="B567" s="43"/>
      <c r="C567" s="43"/>
      <c r="D567" s="43"/>
      <c r="I567" s="43"/>
      <c r="J567" s="43"/>
      <c r="K567" s="43"/>
      <c r="L567" s="43"/>
      <c r="M567" s="43"/>
      <c r="N567" s="43"/>
    </row>
    <row r="568" spans="2:14" x14ac:dyDescent="0.2">
      <c r="B568" s="43"/>
      <c r="C568" s="43"/>
      <c r="D568" s="43"/>
      <c r="I568" s="43"/>
      <c r="J568" s="43"/>
      <c r="K568" s="43"/>
      <c r="L568" s="43"/>
      <c r="M568" s="43"/>
      <c r="N568" s="43"/>
    </row>
    <row r="569" spans="2:14" x14ac:dyDescent="0.2">
      <c r="B569" s="43"/>
      <c r="C569" s="43"/>
      <c r="D569" s="43"/>
      <c r="I569" s="43"/>
      <c r="J569" s="43"/>
      <c r="K569" s="43"/>
      <c r="L569" s="43"/>
      <c r="M569" s="43"/>
      <c r="N569" s="43"/>
    </row>
    <row r="570" spans="2:14" x14ac:dyDescent="0.2">
      <c r="B570" s="43"/>
      <c r="C570" s="43"/>
      <c r="D570" s="43"/>
      <c r="I570" s="43"/>
      <c r="J570" s="43"/>
      <c r="K570" s="43"/>
      <c r="L570" s="43"/>
      <c r="M570" s="43"/>
      <c r="N570" s="43"/>
    </row>
    <row r="571" spans="2:14" x14ac:dyDescent="0.2">
      <c r="B571" s="43"/>
      <c r="C571" s="43"/>
      <c r="D571" s="43"/>
      <c r="I571" s="43"/>
      <c r="J571" s="43"/>
      <c r="K571" s="43"/>
      <c r="L571" s="43"/>
      <c r="M571" s="43"/>
      <c r="N571" s="43"/>
    </row>
    <row r="572" spans="2:14" x14ac:dyDescent="0.2">
      <c r="B572" s="43"/>
      <c r="C572" s="43"/>
      <c r="D572" s="43"/>
      <c r="I572" s="43"/>
      <c r="J572" s="43"/>
      <c r="K572" s="43"/>
      <c r="L572" s="43"/>
      <c r="M572" s="43"/>
      <c r="N572" s="43"/>
    </row>
    <row r="573" spans="2:14" x14ac:dyDescent="0.2">
      <c r="B573" s="43"/>
      <c r="C573" s="43"/>
      <c r="D573" s="43"/>
      <c r="I573" s="43"/>
      <c r="J573" s="43"/>
      <c r="K573" s="43"/>
      <c r="L573" s="43"/>
      <c r="M573" s="43"/>
      <c r="N573" s="43"/>
    </row>
    <row r="574" spans="2:14" x14ac:dyDescent="0.2">
      <c r="B574" s="43"/>
      <c r="C574" s="43"/>
      <c r="D574" s="43"/>
      <c r="I574" s="43"/>
      <c r="J574" s="43"/>
      <c r="K574" s="43"/>
      <c r="L574" s="43"/>
      <c r="M574" s="43"/>
      <c r="N574" s="43"/>
    </row>
    <row r="575" spans="2:14" x14ac:dyDescent="0.2">
      <c r="B575" s="43"/>
      <c r="C575" s="43"/>
      <c r="D575" s="43"/>
      <c r="I575" s="43"/>
      <c r="J575" s="43"/>
      <c r="K575" s="43"/>
      <c r="L575" s="43"/>
      <c r="M575" s="43"/>
      <c r="N575" s="43"/>
    </row>
    <row r="576" spans="2:14" x14ac:dyDescent="0.2">
      <c r="B576" s="43"/>
      <c r="C576" s="43"/>
      <c r="D576" s="43"/>
      <c r="I576" s="43"/>
      <c r="J576" s="43"/>
      <c r="K576" s="43"/>
      <c r="L576" s="43"/>
      <c r="M576" s="43"/>
      <c r="N576" s="43"/>
    </row>
    <row r="577" spans="2:14" x14ac:dyDescent="0.2">
      <c r="B577" s="43"/>
      <c r="C577" s="43"/>
      <c r="D577" s="43"/>
      <c r="I577" s="43"/>
      <c r="J577" s="43"/>
      <c r="K577" s="43"/>
      <c r="L577" s="43"/>
      <c r="M577" s="43"/>
      <c r="N577" s="43"/>
    </row>
    <row r="578" spans="2:14" x14ac:dyDescent="0.2">
      <c r="B578" s="43"/>
      <c r="C578" s="43"/>
      <c r="D578" s="43"/>
      <c r="I578" s="43"/>
      <c r="J578" s="43"/>
      <c r="K578" s="43"/>
      <c r="L578" s="43"/>
      <c r="M578" s="43"/>
      <c r="N578" s="43"/>
    </row>
    <row r="579" spans="2:14" x14ac:dyDescent="0.2">
      <c r="B579" s="43"/>
      <c r="C579" s="43"/>
      <c r="D579" s="43"/>
      <c r="I579" s="43"/>
      <c r="J579" s="43"/>
      <c r="K579" s="43"/>
      <c r="L579" s="43"/>
      <c r="M579" s="43"/>
      <c r="N579" s="43"/>
    </row>
    <row r="580" spans="2:14" x14ac:dyDescent="0.2">
      <c r="B580" s="43"/>
      <c r="C580" s="43"/>
      <c r="D580" s="43"/>
      <c r="I580" s="43"/>
      <c r="J580" s="43"/>
      <c r="K580" s="43"/>
      <c r="L580" s="43"/>
      <c r="M580" s="43"/>
      <c r="N580" s="43"/>
    </row>
    <row r="581" spans="2:14" x14ac:dyDescent="0.2">
      <c r="B581" s="43"/>
      <c r="C581" s="43"/>
      <c r="D581" s="43"/>
      <c r="I581" s="43"/>
      <c r="J581" s="43"/>
      <c r="K581" s="43"/>
      <c r="L581" s="43"/>
      <c r="M581" s="43"/>
      <c r="N581" s="43"/>
    </row>
    <row r="582" spans="2:14" x14ac:dyDescent="0.2">
      <c r="B582" s="43"/>
      <c r="C582" s="43"/>
      <c r="D582" s="43"/>
      <c r="I582" s="43"/>
      <c r="J582" s="43"/>
      <c r="K582" s="43"/>
      <c r="L582" s="43"/>
      <c r="M582" s="43"/>
      <c r="N582" s="43"/>
    </row>
    <row r="583" spans="2:14" x14ac:dyDescent="0.2">
      <c r="B583" s="43"/>
      <c r="C583" s="43"/>
      <c r="D583" s="43"/>
      <c r="I583" s="43"/>
      <c r="J583" s="43"/>
      <c r="K583" s="43"/>
      <c r="L583" s="43"/>
      <c r="M583" s="43"/>
      <c r="N583" s="43"/>
    </row>
    <row r="584" spans="2:14" x14ac:dyDescent="0.2">
      <c r="B584" s="43"/>
      <c r="C584" s="43"/>
      <c r="D584" s="43"/>
      <c r="I584" s="43"/>
      <c r="J584" s="43"/>
      <c r="K584" s="43"/>
      <c r="L584" s="43"/>
      <c r="M584" s="43"/>
      <c r="N584" s="43"/>
    </row>
    <row r="585" spans="2:14" x14ac:dyDescent="0.2">
      <c r="B585" s="43"/>
      <c r="C585" s="43"/>
      <c r="D585" s="43"/>
      <c r="I585" s="43"/>
      <c r="J585" s="43"/>
      <c r="K585" s="43"/>
      <c r="L585" s="43"/>
      <c r="M585" s="43"/>
      <c r="N585" s="43"/>
    </row>
    <row r="586" spans="2:14" x14ac:dyDescent="0.2">
      <c r="B586" s="43"/>
      <c r="C586" s="43"/>
      <c r="D586" s="43"/>
      <c r="I586" s="43"/>
      <c r="J586" s="43"/>
      <c r="K586" s="43"/>
      <c r="L586" s="43"/>
      <c r="M586" s="43"/>
      <c r="N586" s="43"/>
    </row>
    <row r="587" spans="2:14" x14ac:dyDescent="0.2">
      <c r="B587" s="43"/>
      <c r="C587" s="43"/>
      <c r="D587" s="43"/>
      <c r="I587" s="43"/>
      <c r="J587" s="43"/>
      <c r="K587" s="43"/>
      <c r="L587" s="43"/>
      <c r="M587" s="43"/>
      <c r="N587" s="43"/>
    </row>
    <row r="588" spans="2:14" x14ac:dyDescent="0.2">
      <c r="B588" s="43"/>
      <c r="C588" s="43"/>
      <c r="D588" s="43"/>
      <c r="I588" s="43"/>
      <c r="J588" s="43"/>
      <c r="K588" s="43"/>
      <c r="L588" s="43"/>
      <c r="M588" s="43"/>
      <c r="N588" s="43"/>
    </row>
    <row r="589" spans="2:14" x14ac:dyDescent="0.2">
      <c r="B589" s="43"/>
      <c r="C589" s="43"/>
      <c r="D589" s="43"/>
      <c r="I589" s="43"/>
      <c r="J589" s="43"/>
      <c r="K589" s="43"/>
      <c r="L589" s="43"/>
      <c r="M589" s="43"/>
      <c r="N589" s="43"/>
    </row>
    <row r="590" spans="2:14" x14ac:dyDescent="0.2">
      <c r="B590" s="43"/>
      <c r="C590" s="43"/>
      <c r="D590" s="43"/>
      <c r="I590" s="43"/>
      <c r="J590" s="43"/>
      <c r="K590" s="43"/>
      <c r="L590" s="43"/>
      <c r="M590" s="43"/>
      <c r="N590" s="43"/>
    </row>
    <row r="591" spans="2:14" x14ac:dyDescent="0.2">
      <c r="B591" s="43"/>
      <c r="C591" s="43"/>
      <c r="D591" s="43"/>
      <c r="I591" s="43"/>
      <c r="J591" s="43"/>
      <c r="K591" s="43"/>
      <c r="L591" s="43"/>
      <c r="M591" s="43"/>
      <c r="N591" s="43"/>
    </row>
    <row r="592" spans="2:14" x14ac:dyDescent="0.2">
      <c r="B592" s="43"/>
      <c r="C592" s="43"/>
      <c r="D592" s="43"/>
      <c r="I592" s="43"/>
      <c r="J592" s="43"/>
      <c r="K592" s="43"/>
      <c r="L592" s="43"/>
      <c r="M592" s="43"/>
      <c r="N592" s="43"/>
    </row>
    <row r="593" spans="2:14" x14ac:dyDescent="0.2">
      <c r="B593" s="43"/>
      <c r="C593" s="43"/>
      <c r="D593" s="43"/>
      <c r="I593" s="43"/>
      <c r="J593" s="43"/>
      <c r="K593" s="43"/>
      <c r="L593" s="43"/>
      <c r="M593" s="43"/>
      <c r="N593" s="43"/>
    </row>
    <row r="594" spans="2:14" x14ac:dyDescent="0.2">
      <c r="B594" s="43"/>
      <c r="C594" s="43"/>
      <c r="D594" s="43"/>
      <c r="I594" s="43"/>
      <c r="J594" s="43"/>
      <c r="K594" s="43"/>
      <c r="L594" s="43"/>
      <c r="M594" s="43"/>
      <c r="N594" s="43"/>
    </row>
    <row r="595" spans="2:14" x14ac:dyDescent="0.2">
      <c r="B595" s="43"/>
      <c r="C595" s="43"/>
      <c r="D595" s="43"/>
      <c r="I595" s="43"/>
      <c r="J595" s="43"/>
      <c r="K595" s="43"/>
      <c r="L595" s="43"/>
      <c r="M595" s="43"/>
      <c r="N595" s="43"/>
    </row>
    <row r="596" spans="2:14" x14ac:dyDescent="0.2">
      <c r="B596" s="43"/>
      <c r="C596" s="43"/>
      <c r="D596" s="43"/>
      <c r="I596" s="43"/>
      <c r="J596" s="43"/>
      <c r="K596" s="43"/>
      <c r="L596" s="43"/>
      <c r="M596" s="43"/>
      <c r="N596" s="43"/>
    </row>
    <row r="597" spans="2:14" x14ac:dyDescent="0.2">
      <c r="B597" s="43"/>
      <c r="C597" s="43"/>
      <c r="D597" s="43"/>
      <c r="I597" s="43"/>
      <c r="J597" s="43"/>
      <c r="K597" s="43"/>
      <c r="L597" s="43"/>
      <c r="M597" s="43"/>
      <c r="N597" s="43"/>
    </row>
    <row r="598" spans="2:14" x14ac:dyDescent="0.2">
      <c r="B598" s="43"/>
      <c r="C598" s="43"/>
      <c r="D598" s="43"/>
      <c r="I598" s="43"/>
      <c r="J598" s="43"/>
      <c r="K598" s="43"/>
      <c r="L598" s="43"/>
      <c r="M598" s="43"/>
      <c r="N598" s="43"/>
    </row>
    <row r="599" spans="2:14" x14ac:dyDescent="0.2">
      <c r="B599" s="43"/>
      <c r="C599" s="43"/>
      <c r="D599" s="43"/>
      <c r="I599" s="43"/>
      <c r="J599" s="43"/>
      <c r="K599" s="43"/>
      <c r="L599" s="43"/>
      <c r="M599" s="43"/>
      <c r="N599" s="43"/>
    </row>
    <row r="600" spans="2:14" x14ac:dyDescent="0.2">
      <c r="B600" s="43"/>
      <c r="C600" s="43"/>
      <c r="D600" s="43"/>
      <c r="I600" s="43"/>
      <c r="J600" s="43"/>
      <c r="K600" s="43"/>
      <c r="L600" s="43"/>
      <c r="M600" s="43"/>
      <c r="N600" s="43"/>
    </row>
    <row r="601" spans="2:14" x14ac:dyDescent="0.2">
      <c r="B601" s="43"/>
      <c r="C601" s="43"/>
      <c r="D601" s="43"/>
      <c r="I601" s="43"/>
      <c r="J601" s="43"/>
      <c r="K601" s="43"/>
      <c r="L601" s="43"/>
      <c r="M601" s="43"/>
      <c r="N601" s="43"/>
    </row>
    <row r="602" spans="2:14" x14ac:dyDescent="0.2">
      <c r="B602" s="43"/>
      <c r="C602" s="43"/>
      <c r="D602" s="43"/>
      <c r="I602" s="43"/>
      <c r="J602" s="43"/>
      <c r="K602" s="43"/>
      <c r="L602" s="43"/>
      <c r="M602" s="43"/>
      <c r="N602" s="43"/>
    </row>
    <row r="603" spans="2:14" x14ac:dyDescent="0.2">
      <c r="B603" s="43"/>
      <c r="C603" s="43"/>
      <c r="D603" s="43"/>
      <c r="I603" s="43"/>
      <c r="J603" s="43"/>
      <c r="K603" s="43"/>
      <c r="L603" s="43"/>
      <c r="M603" s="43"/>
      <c r="N603" s="43"/>
    </row>
    <row r="604" spans="2:14" x14ac:dyDescent="0.2">
      <c r="B604" s="43"/>
      <c r="C604" s="43"/>
      <c r="D604" s="43"/>
      <c r="I604" s="43"/>
      <c r="J604" s="43"/>
      <c r="K604" s="43"/>
      <c r="L604" s="43"/>
      <c r="M604" s="43"/>
      <c r="N604" s="43"/>
    </row>
    <row r="605" spans="2:14" x14ac:dyDescent="0.2">
      <c r="B605" s="43"/>
      <c r="C605" s="43"/>
      <c r="D605" s="43"/>
      <c r="I605" s="43"/>
      <c r="J605" s="43"/>
      <c r="K605" s="43"/>
      <c r="L605" s="43"/>
      <c r="M605" s="43"/>
      <c r="N605" s="43"/>
    </row>
    <row r="606" spans="2:14" x14ac:dyDescent="0.2">
      <c r="B606" s="43"/>
      <c r="C606" s="43"/>
      <c r="D606" s="43"/>
      <c r="I606" s="43"/>
      <c r="J606" s="43"/>
      <c r="K606" s="43"/>
      <c r="L606" s="43"/>
      <c r="M606" s="43"/>
      <c r="N606" s="43"/>
    </row>
    <row r="607" spans="2:14" x14ac:dyDescent="0.2">
      <c r="B607" s="43"/>
      <c r="C607" s="43"/>
      <c r="D607" s="43"/>
      <c r="I607" s="43"/>
      <c r="J607" s="43"/>
      <c r="K607" s="43"/>
      <c r="L607" s="43"/>
      <c r="M607" s="43"/>
      <c r="N607" s="43"/>
    </row>
    <row r="608" spans="2:14" x14ac:dyDescent="0.2">
      <c r="B608" s="43"/>
      <c r="C608" s="43"/>
      <c r="D608" s="43"/>
      <c r="I608" s="43"/>
      <c r="J608" s="43"/>
      <c r="K608" s="43"/>
      <c r="L608" s="43"/>
      <c r="M608" s="43"/>
      <c r="N608" s="43"/>
    </row>
    <row r="609" spans="2:14" x14ac:dyDescent="0.2">
      <c r="B609" s="43"/>
      <c r="C609" s="43"/>
      <c r="D609" s="43"/>
      <c r="I609" s="43"/>
      <c r="J609" s="43"/>
      <c r="K609" s="43"/>
      <c r="L609" s="43"/>
      <c r="M609" s="43"/>
      <c r="N609" s="43"/>
    </row>
    <row r="610" spans="2:14" x14ac:dyDescent="0.2">
      <c r="B610" s="43"/>
      <c r="C610" s="43"/>
      <c r="D610" s="43"/>
      <c r="I610" s="43"/>
      <c r="J610" s="43"/>
      <c r="K610" s="43"/>
      <c r="L610" s="43"/>
      <c r="M610" s="43"/>
      <c r="N610" s="43"/>
    </row>
    <row r="611" spans="2:14" x14ac:dyDescent="0.2">
      <c r="B611" s="43"/>
      <c r="C611" s="43"/>
      <c r="D611" s="43"/>
      <c r="I611" s="43"/>
      <c r="J611" s="43"/>
      <c r="K611" s="43"/>
      <c r="L611" s="43"/>
      <c r="M611" s="43"/>
      <c r="N611" s="43"/>
    </row>
    <row r="612" spans="2:14" x14ac:dyDescent="0.2">
      <c r="B612" s="43"/>
      <c r="C612" s="43"/>
      <c r="D612" s="43"/>
      <c r="I612" s="43"/>
      <c r="J612" s="43"/>
      <c r="K612" s="43"/>
      <c r="L612" s="43"/>
      <c r="M612" s="43"/>
      <c r="N612" s="43"/>
    </row>
    <row r="613" spans="2:14" x14ac:dyDescent="0.2">
      <c r="B613" s="43"/>
      <c r="C613" s="43"/>
      <c r="D613" s="43"/>
      <c r="I613" s="43"/>
      <c r="J613" s="43"/>
      <c r="K613" s="43"/>
      <c r="L613" s="43"/>
      <c r="M613" s="43"/>
      <c r="N613" s="43"/>
    </row>
    <row r="614" spans="2:14" x14ac:dyDescent="0.2">
      <c r="B614" s="43"/>
      <c r="C614" s="43"/>
      <c r="D614" s="43"/>
      <c r="I614" s="43"/>
      <c r="J614" s="43"/>
      <c r="K614" s="43"/>
      <c r="L614" s="43"/>
      <c r="M614" s="43"/>
      <c r="N614" s="43"/>
    </row>
    <row r="615" spans="2:14" x14ac:dyDescent="0.2">
      <c r="B615" s="43"/>
      <c r="C615" s="43"/>
      <c r="D615" s="43"/>
      <c r="I615" s="43"/>
      <c r="J615" s="43"/>
      <c r="K615" s="43"/>
      <c r="L615" s="43"/>
      <c r="M615" s="43"/>
      <c r="N615" s="43"/>
    </row>
    <row r="616" spans="2:14" x14ac:dyDescent="0.2">
      <c r="B616" s="43"/>
      <c r="C616" s="43"/>
      <c r="D616" s="43"/>
      <c r="I616" s="43"/>
      <c r="J616" s="43"/>
      <c r="K616" s="43"/>
      <c r="L616" s="43"/>
      <c r="M616" s="43"/>
      <c r="N616" s="43"/>
    </row>
    <row r="617" spans="2:14" x14ac:dyDescent="0.2">
      <c r="B617" s="43"/>
      <c r="C617" s="43"/>
      <c r="D617" s="43"/>
      <c r="I617" s="43"/>
      <c r="J617" s="43"/>
      <c r="K617" s="43"/>
      <c r="L617" s="43"/>
      <c r="M617" s="43"/>
      <c r="N617" s="43"/>
    </row>
    <row r="618" spans="2:14" x14ac:dyDescent="0.2">
      <c r="B618" s="43"/>
      <c r="C618" s="43"/>
      <c r="D618" s="43"/>
      <c r="I618" s="43"/>
      <c r="J618" s="43"/>
      <c r="K618" s="43"/>
      <c r="L618" s="43"/>
      <c r="M618" s="43"/>
      <c r="N618" s="43"/>
    </row>
    <row r="619" spans="2:14" x14ac:dyDescent="0.2">
      <c r="B619" s="43"/>
      <c r="C619" s="43"/>
      <c r="D619" s="43"/>
      <c r="I619" s="43"/>
      <c r="J619" s="43"/>
      <c r="K619" s="43"/>
      <c r="L619" s="43"/>
      <c r="M619" s="43"/>
      <c r="N619" s="43"/>
    </row>
    <row r="620" spans="2:14" x14ac:dyDescent="0.2">
      <c r="B620" s="43"/>
      <c r="C620" s="43"/>
      <c r="D620" s="43"/>
      <c r="I620" s="43"/>
      <c r="J620" s="43"/>
      <c r="K620" s="43"/>
      <c r="L620" s="43"/>
      <c r="M620" s="43"/>
      <c r="N620" s="43"/>
    </row>
    <row r="621" spans="2:14" x14ac:dyDescent="0.2">
      <c r="B621" s="43"/>
      <c r="C621" s="43"/>
      <c r="D621" s="43"/>
      <c r="I621" s="43"/>
      <c r="J621" s="43"/>
      <c r="K621" s="43"/>
      <c r="L621" s="43"/>
      <c r="M621" s="43"/>
      <c r="N621" s="43"/>
    </row>
    <row r="622" spans="2:14" x14ac:dyDescent="0.2">
      <c r="B622" s="43"/>
      <c r="C622" s="43"/>
      <c r="D622" s="43"/>
      <c r="I622" s="43"/>
      <c r="J622" s="43"/>
      <c r="K622" s="43"/>
      <c r="L622" s="43"/>
      <c r="M622" s="43"/>
      <c r="N622" s="43"/>
    </row>
    <row r="623" spans="2:14" x14ac:dyDescent="0.2">
      <c r="B623" s="43"/>
      <c r="C623" s="43"/>
      <c r="D623" s="43"/>
      <c r="I623" s="43"/>
      <c r="J623" s="43"/>
      <c r="K623" s="43"/>
      <c r="L623" s="43"/>
      <c r="M623" s="43"/>
      <c r="N623" s="43"/>
    </row>
    <row r="624" spans="2:14" x14ac:dyDescent="0.2">
      <c r="B624" s="43"/>
      <c r="C624" s="43"/>
      <c r="D624" s="43"/>
      <c r="I624" s="43"/>
      <c r="J624" s="43"/>
      <c r="K624" s="43"/>
      <c r="L624" s="43"/>
      <c r="M624" s="43"/>
      <c r="N624" s="43"/>
    </row>
    <row r="625" spans="2:14" x14ac:dyDescent="0.2">
      <c r="B625" s="43"/>
      <c r="C625" s="43"/>
      <c r="D625" s="43"/>
      <c r="I625" s="43"/>
      <c r="J625" s="43"/>
      <c r="K625" s="43"/>
      <c r="L625" s="43"/>
      <c r="M625" s="43"/>
      <c r="N625" s="43"/>
    </row>
    <row r="626" spans="2:14" x14ac:dyDescent="0.2">
      <c r="B626" s="43"/>
      <c r="C626" s="43"/>
      <c r="D626" s="43"/>
      <c r="I626" s="43"/>
      <c r="J626" s="43"/>
      <c r="K626" s="43"/>
      <c r="L626" s="43"/>
      <c r="M626" s="43"/>
      <c r="N626" s="43"/>
    </row>
    <row r="627" spans="2:14" x14ac:dyDescent="0.2">
      <c r="B627" s="43"/>
      <c r="C627" s="43"/>
      <c r="D627" s="43"/>
      <c r="I627" s="43"/>
      <c r="J627" s="43"/>
      <c r="K627" s="43"/>
      <c r="L627" s="43"/>
      <c r="M627" s="43"/>
      <c r="N627" s="43"/>
    </row>
    <row r="628" spans="2:14" x14ac:dyDescent="0.2">
      <c r="B628" s="43"/>
      <c r="C628" s="43"/>
      <c r="D628" s="43"/>
      <c r="I628" s="43"/>
      <c r="J628" s="43"/>
      <c r="K628" s="43"/>
      <c r="L628" s="43"/>
      <c r="M628" s="43"/>
      <c r="N628" s="43"/>
    </row>
    <row r="629" spans="2:14" x14ac:dyDescent="0.2">
      <c r="B629" s="43"/>
      <c r="C629" s="43"/>
      <c r="D629" s="43"/>
      <c r="I629" s="43"/>
      <c r="J629" s="43"/>
      <c r="K629" s="43"/>
      <c r="L629" s="43"/>
      <c r="M629" s="43"/>
      <c r="N629" s="43"/>
    </row>
    <row r="630" spans="2:14" x14ac:dyDescent="0.2">
      <c r="B630" s="43"/>
      <c r="C630" s="43"/>
      <c r="D630" s="43"/>
      <c r="I630" s="43"/>
      <c r="J630" s="43"/>
      <c r="K630" s="43"/>
      <c r="L630" s="43"/>
      <c r="M630" s="43"/>
      <c r="N630" s="43"/>
    </row>
    <row r="631" spans="2:14" x14ac:dyDescent="0.2">
      <c r="B631" s="43"/>
      <c r="C631" s="43"/>
      <c r="D631" s="43"/>
      <c r="I631" s="43"/>
      <c r="J631" s="43"/>
      <c r="K631" s="43"/>
      <c r="L631" s="43"/>
      <c r="M631" s="43"/>
      <c r="N631" s="43"/>
    </row>
    <row r="632" spans="2:14" x14ac:dyDescent="0.2">
      <c r="B632" s="43"/>
      <c r="C632" s="43"/>
      <c r="D632" s="43"/>
      <c r="I632" s="43"/>
      <c r="J632" s="43"/>
      <c r="K632" s="43"/>
      <c r="L632" s="43"/>
      <c r="M632" s="43"/>
      <c r="N632" s="43"/>
    </row>
    <row r="633" spans="2:14" x14ac:dyDescent="0.2">
      <c r="B633" s="43"/>
      <c r="C633" s="43"/>
      <c r="D633" s="43"/>
      <c r="I633" s="43"/>
      <c r="J633" s="43"/>
      <c r="K633" s="43"/>
      <c r="L633" s="43"/>
      <c r="M633" s="43"/>
      <c r="N633" s="43"/>
    </row>
    <row r="634" spans="2:14" x14ac:dyDescent="0.2">
      <c r="B634" s="43"/>
      <c r="C634" s="43"/>
      <c r="D634" s="43"/>
      <c r="I634" s="43"/>
      <c r="J634" s="43"/>
      <c r="K634" s="43"/>
      <c r="L634" s="43"/>
      <c r="M634" s="43"/>
      <c r="N634" s="43"/>
    </row>
    <row r="635" spans="2:14" x14ac:dyDescent="0.2">
      <c r="B635" s="43"/>
      <c r="C635" s="43"/>
      <c r="D635" s="43"/>
      <c r="I635" s="43"/>
      <c r="J635" s="43"/>
      <c r="K635" s="43"/>
      <c r="L635" s="43"/>
      <c r="M635" s="43"/>
      <c r="N635" s="43"/>
    </row>
    <row r="636" spans="2:14" x14ac:dyDescent="0.2">
      <c r="B636" s="43"/>
      <c r="C636" s="43"/>
      <c r="D636" s="43"/>
      <c r="I636" s="43"/>
      <c r="J636" s="43"/>
      <c r="K636" s="43"/>
      <c r="L636" s="43"/>
      <c r="M636" s="43"/>
      <c r="N636" s="43"/>
    </row>
    <row r="637" spans="2:14" x14ac:dyDescent="0.2">
      <c r="B637" s="43"/>
      <c r="C637" s="43"/>
      <c r="D637" s="43"/>
      <c r="I637" s="43"/>
      <c r="J637" s="43"/>
      <c r="K637" s="43"/>
      <c r="L637" s="43"/>
      <c r="M637" s="43"/>
      <c r="N637" s="43"/>
    </row>
    <row r="638" spans="2:14" x14ac:dyDescent="0.2">
      <c r="B638" s="43"/>
      <c r="C638" s="43"/>
      <c r="D638" s="43"/>
      <c r="I638" s="43"/>
      <c r="J638" s="43"/>
      <c r="K638" s="43"/>
      <c r="L638" s="43"/>
      <c r="M638" s="43"/>
      <c r="N638" s="43"/>
    </row>
    <row r="639" spans="2:14" x14ac:dyDescent="0.2">
      <c r="B639" s="43"/>
      <c r="C639" s="43"/>
      <c r="D639" s="43"/>
      <c r="I639" s="43"/>
      <c r="J639" s="43"/>
      <c r="K639" s="43"/>
      <c r="L639" s="43"/>
      <c r="M639" s="43"/>
      <c r="N639" s="43"/>
    </row>
    <row r="640" spans="2:14" x14ac:dyDescent="0.2">
      <c r="B640" s="43"/>
      <c r="C640" s="43"/>
      <c r="D640" s="43"/>
      <c r="I640" s="43"/>
      <c r="J640" s="43"/>
      <c r="K640" s="43"/>
      <c r="L640" s="43"/>
      <c r="M640" s="43"/>
      <c r="N640" s="43"/>
    </row>
    <row r="641" spans="2:14" x14ac:dyDescent="0.2">
      <c r="B641" s="43"/>
      <c r="C641" s="43"/>
      <c r="D641" s="43"/>
      <c r="I641" s="43"/>
      <c r="J641" s="43"/>
      <c r="K641" s="43"/>
      <c r="L641" s="43"/>
      <c r="M641" s="43"/>
      <c r="N641" s="43"/>
    </row>
    <row r="642" spans="2:14" x14ac:dyDescent="0.2">
      <c r="B642" s="43"/>
      <c r="C642" s="43"/>
      <c r="D642" s="43"/>
      <c r="I642" s="43"/>
      <c r="J642" s="43"/>
      <c r="K642" s="43"/>
      <c r="L642" s="43"/>
      <c r="M642" s="43"/>
      <c r="N642" s="43"/>
    </row>
    <row r="643" spans="2:14" x14ac:dyDescent="0.2">
      <c r="B643" s="43"/>
      <c r="C643" s="43"/>
      <c r="D643" s="43"/>
      <c r="I643" s="43"/>
      <c r="J643" s="43"/>
      <c r="K643" s="43"/>
      <c r="L643" s="43"/>
      <c r="M643" s="43"/>
      <c r="N643" s="43"/>
    </row>
    <row r="644" spans="2:14" x14ac:dyDescent="0.2">
      <c r="B644" s="43"/>
      <c r="C644" s="43"/>
      <c r="D644" s="43"/>
      <c r="I644" s="43"/>
      <c r="J644" s="43"/>
      <c r="K644" s="43"/>
      <c r="L644" s="43"/>
      <c r="M644" s="43"/>
      <c r="N644" s="43"/>
    </row>
    <row r="645" spans="2:14" x14ac:dyDescent="0.2">
      <c r="B645" s="43"/>
      <c r="C645" s="43"/>
      <c r="D645" s="43"/>
      <c r="I645" s="43"/>
      <c r="J645" s="43"/>
      <c r="K645" s="43"/>
      <c r="L645" s="43"/>
      <c r="M645" s="43"/>
      <c r="N645" s="43"/>
    </row>
    <row r="646" spans="2:14" x14ac:dyDescent="0.2">
      <c r="B646" s="43"/>
      <c r="C646" s="43"/>
      <c r="D646" s="43"/>
      <c r="I646" s="43"/>
      <c r="J646" s="43"/>
      <c r="K646" s="43"/>
      <c r="L646" s="43"/>
      <c r="M646" s="43"/>
      <c r="N646" s="43"/>
    </row>
    <row r="647" spans="2:14" x14ac:dyDescent="0.2">
      <c r="B647" s="43"/>
      <c r="C647" s="43"/>
      <c r="D647" s="43"/>
      <c r="I647" s="43"/>
      <c r="J647" s="43"/>
      <c r="K647" s="43"/>
      <c r="L647" s="43"/>
      <c r="M647" s="43"/>
      <c r="N647" s="43"/>
    </row>
    <row r="648" spans="2:14" x14ac:dyDescent="0.2">
      <c r="B648" s="43"/>
      <c r="C648" s="43"/>
      <c r="D648" s="43"/>
      <c r="I648" s="43"/>
      <c r="J648" s="43"/>
      <c r="K648" s="43"/>
      <c r="L648" s="43"/>
      <c r="M648" s="43"/>
      <c r="N648" s="43"/>
    </row>
    <row r="649" spans="2:14" x14ac:dyDescent="0.2">
      <c r="B649" s="43"/>
      <c r="C649" s="43"/>
      <c r="D649" s="43"/>
      <c r="I649" s="43"/>
      <c r="J649" s="43"/>
      <c r="K649" s="43"/>
      <c r="L649" s="43"/>
      <c r="M649" s="43"/>
      <c r="N649" s="43"/>
    </row>
    <row r="650" spans="2:14" x14ac:dyDescent="0.2">
      <c r="B650" s="43"/>
      <c r="C650" s="43"/>
      <c r="D650" s="43"/>
      <c r="I650" s="43"/>
      <c r="J650" s="43"/>
      <c r="K650" s="43"/>
      <c r="L650" s="43"/>
      <c r="M650" s="43"/>
      <c r="N650" s="43"/>
    </row>
    <row r="651" spans="2:14" x14ac:dyDescent="0.2">
      <c r="B651" s="43"/>
      <c r="C651" s="43"/>
      <c r="D651" s="43"/>
      <c r="I651" s="43"/>
      <c r="J651" s="43"/>
      <c r="K651" s="43"/>
      <c r="L651" s="43"/>
      <c r="M651" s="43"/>
      <c r="N651" s="43"/>
    </row>
    <row r="652" spans="2:14" x14ac:dyDescent="0.2">
      <c r="B652" s="43"/>
      <c r="C652" s="43"/>
      <c r="D652" s="43"/>
      <c r="I652" s="43"/>
      <c r="J652" s="43"/>
      <c r="K652" s="43"/>
      <c r="L652" s="43"/>
      <c r="M652" s="43"/>
      <c r="N652" s="43"/>
    </row>
    <row r="653" spans="2:14" x14ac:dyDescent="0.2">
      <c r="B653" s="43"/>
      <c r="C653" s="43"/>
      <c r="D653" s="43"/>
      <c r="I653" s="43"/>
      <c r="J653" s="43"/>
      <c r="K653" s="43"/>
      <c r="L653" s="43"/>
      <c r="M653" s="43"/>
      <c r="N653" s="43"/>
    </row>
    <row r="654" spans="2:14" x14ac:dyDescent="0.2">
      <c r="B654" s="43"/>
      <c r="C654" s="43"/>
      <c r="D654" s="43"/>
      <c r="I654" s="43"/>
      <c r="J654" s="43"/>
      <c r="K654" s="43"/>
      <c r="L654" s="43"/>
      <c r="M654" s="43"/>
      <c r="N654" s="43"/>
    </row>
    <row r="655" spans="2:14" x14ac:dyDescent="0.2">
      <c r="B655" s="43"/>
      <c r="C655" s="43"/>
      <c r="D655" s="43"/>
      <c r="I655" s="43"/>
      <c r="J655" s="43"/>
      <c r="K655" s="43"/>
      <c r="L655" s="43"/>
      <c r="M655" s="43"/>
      <c r="N655" s="43"/>
    </row>
    <row r="656" spans="2:14" x14ac:dyDescent="0.2">
      <c r="B656" s="43"/>
      <c r="C656" s="43"/>
      <c r="D656" s="43"/>
      <c r="I656" s="43"/>
      <c r="J656" s="43"/>
      <c r="K656" s="43"/>
      <c r="L656" s="43"/>
      <c r="M656" s="43"/>
      <c r="N656" s="43"/>
    </row>
    <row r="657" spans="2:14" x14ac:dyDescent="0.2">
      <c r="B657" s="43"/>
      <c r="C657" s="43"/>
      <c r="D657" s="43"/>
      <c r="I657" s="43"/>
      <c r="J657" s="43"/>
      <c r="K657" s="43"/>
      <c r="L657" s="43"/>
      <c r="M657" s="43"/>
      <c r="N657" s="43"/>
    </row>
    <row r="658" spans="2:14" x14ac:dyDescent="0.2">
      <c r="B658" s="43"/>
      <c r="C658" s="43"/>
      <c r="D658" s="43"/>
      <c r="I658" s="43"/>
      <c r="J658" s="43"/>
      <c r="K658" s="43"/>
      <c r="L658" s="43"/>
      <c r="M658" s="43"/>
      <c r="N658" s="43"/>
    </row>
    <row r="659" spans="2:14" x14ac:dyDescent="0.2">
      <c r="B659" s="43"/>
      <c r="C659" s="43"/>
      <c r="D659" s="43"/>
      <c r="I659" s="43"/>
      <c r="J659" s="43"/>
      <c r="K659" s="43"/>
      <c r="L659" s="43"/>
      <c r="M659" s="43"/>
      <c r="N659" s="43"/>
    </row>
    <row r="660" spans="2:14" x14ac:dyDescent="0.2">
      <c r="B660" s="43"/>
      <c r="C660" s="43"/>
      <c r="D660" s="43"/>
      <c r="I660" s="43"/>
      <c r="J660" s="43"/>
      <c r="K660" s="43"/>
      <c r="L660" s="43"/>
      <c r="M660" s="43"/>
      <c r="N660" s="43"/>
    </row>
    <row r="661" spans="2:14" x14ac:dyDescent="0.2">
      <c r="B661" s="43"/>
      <c r="C661" s="43"/>
      <c r="D661" s="43"/>
      <c r="I661" s="43"/>
      <c r="J661" s="43"/>
      <c r="K661" s="43"/>
      <c r="L661" s="43"/>
      <c r="M661" s="43"/>
      <c r="N661" s="43"/>
    </row>
    <row r="662" spans="2:14" x14ac:dyDescent="0.2">
      <c r="B662" s="43"/>
      <c r="C662" s="43"/>
      <c r="D662" s="43"/>
      <c r="I662" s="43"/>
      <c r="J662" s="43"/>
      <c r="K662" s="43"/>
      <c r="L662" s="43"/>
      <c r="M662" s="43"/>
      <c r="N662" s="43"/>
    </row>
    <row r="663" spans="2:14" x14ac:dyDescent="0.2">
      <c r="B663" s="43"/>
      <c r="C663" s="43"/>
      <c r="D663" s="43"/>
      <c r="I663" s="43"/>
      <c r="J663" s="43"/>
      <c r="K663" s="43"/>
      <c r="L663" s="43"/>
      <c r="M663" s="43"/>
      <c r="N663" s="43"/>
    </row>
    <row r="664" spans="2:14" x14ac:dyDescent="0.2">
      <c r="B664" s="43"/>
      <c r="C664" s="43"/>
      <c r="D664" s="43"/>
      <c r="I664" s="43"/>
      <c r="J664" s="43"/>
      <c r="K664" s="43"/>
      <c r="L664" s="43"/>
      <c r="M664" s="43"/>
      <c r="N664" s="43"/>
    </row>
    <row r="665" spans="2:14" x14ac:dyDescent="0.2">
      <c r="B665" s="43"/>
      <c r="C665" s="43"/>
      <c r="D665" s="43"/>
      <c r="I665" s="43"/>
      <c r="J665" s="43"/>
      <c r="K665" s="43"/>
      <c r="L665" s="43"/>
      <c r="M665" s="43"/>
      <c r="N665" s="43"/>
    </row>
    <row r="666" spans="2:14" x14ac:dyDescent="0.2">
      <c r="B666" s="43"/>
      <c r="C666" s="43"/>
      <c r="D666" s="43"/>
      <c r="I666" s="43"/>
      <c r="J666" s="43"/>
      <c r="K666" s="43"/>
      <c r="L666" s="43"/>
      <c r="M666" s="43"/>
      <c r="N666" s="43"/>
    </row>
    <row r="667" spans="2:14" x14ac:dyDescent="0.2">
      <c r="B667" s="43"/>
      <c r="C667" s="43"/>
      <c r="D667" s="43"/>
      <c r="I667" s="43"/>
      <c r="J667" s="43"/>
      <c r="K667" s="43"/>
      <c r="L667" s="43"/>
      <c r="M667" s="43"/>
      <c r="N667" s="43"/>
    </row>
    <row r="668" spans="2:14" x14ac:dyDescent="0.2">
      <c r="B668" s="43"/>
      <c r="C668" s="43"/>
      <c r="D668" s="43"/>
      <c r="I668" s="43"/>
      <c r="J668" s="43"/>
      <c r="K668" s="43"/>
      <c r="L668" s="43"/>
      <c r="M668" s="43"/>
      <c r="N668" s="43"/>
    </row>
    <row r="669" spans="2:14" x14ac:dyDescent="0.2">
      <c r="B669" s="43"/>
      <c r="C669" s="43"/>
      <c r="D669" s="43"/>
      <c r="I669" s="43"/>
      <c r="J669" s="43"/>
      <c r="K669" s="43"/>
      <c r="L669" s="43"/>
      <c r="M669" s="43"/>
      <c r="N669" s="43"/>
    </row>
    <row r="670" spans="2:14" x14ac:dyDescent="0.2">
      <c r="B670" s="43"/>
      <c r="C670" s="43"/>
      <c r="D670" s="43"/>
      <c r="I670" s="43"/>
      <c r="J670" s="43"/>
      <c r="K670" s="43"/>
      <c r="L670" s="43"/>
      <c r="M670" s="43"/>
      <c r="N670" s="43"/>
    </row>
    <row r="671" spans="2:14" x14ac:dyDescent="0.2">
      <c r="B671" s="43"/>
      <c r="C671" s="43"/>
      <c r="D671" s="43"/>
      <c r="I671" s="43"/>
      <c r="J671" s="43"/>
      <c r="K671" s="43"/>
      <c r="L671" s="43"/>
      <c r="M671" s="43"/>
      <c r="N671" s="43"/>
    </row>
    <row r="672" spans="2:14" x14ac:dyDescent="0.2">
      <c r="B672" s="43"/>
      <c r="C672" s="43"/>
      <c r="D672" s="43"/>
      <c r="I672" s="43"/>
      <c r="J672" s="43"/>
      <c r="K672" s="43"/>
      <c r="L672" s="43"/>
      <c r="M672" s="43"/>
      <c r="N672" s="43"/>
    </row>
    <row r="673" spans="2:14" x14ac:dyDescent="0.2">
      <c r="B673" s="43"/>
      <c r="C673" s="43"/>
      <c r="D673" s="43"/>
      <c r="I673" s="43"/>
      <c r="J673" s="43"/>
      <c r="K673" s="43"/>
      <c r="L673" s="43"/>
      <c r="M673" s="43"/>
      <c r="N673" s="43"/>
    </row>
    <row r="674" spans="2:14" x14ac:dyDescent="0.2">
      <c r="B674" s="43"/>
      <c r="C674" s="43"/>
      <c r="D674" s="43"/>
      <c r="I674" s="43"/>
      <c r="J674" s="43"/>
      <c r="K674" s="43"/>
      <c r="L674" s="43"/>
      <c r="M674" s="43"/>
      <c r="N674" s="43"/>
    </row>
    <row r="675" spans="2:14" x14ac:dyDescent="0.2">
      <c r="B675" s="43"/>
      <c r="C675" s="43"/>
      <c r="D675" s="43"/>
      <c r="I675" s="43"/>
      <c r="J675" s="43"/>
      <c r="K675" s="43"/>
      <c r="L675" s="43"/>
      <c r="M675" s="43"/>
      <c r="N675" s="43"/>
    </row>
    <row r="676" spans="2:14" x14ac:dyDescent="0.2">
      <c r="B676" s="43"/>
      <c r="C676" s="43"/>
      <c r="D676" s="43"/>
      <c r="I676" s="43"/>
      <c r="J676" s="43"/>
      <c r="K676" s="43"/>
      <c r="L676" s="43"/>
      <c r="M676" s="43"/>
      <c r="N676" s="43"/>
    </row>
    <row r="677" spans="2:14" x14ac:dyDescent="0.2">
      <c r="B677" s="43"/>
      <c r="C677" s="43"/>
      <c r="D677" s="43"/>
      <c r="I677" s="43"/>
      <c r="J677" s="43"/>
      <c r="K677" s="43"/>
      <c r="L677" s="43"/>
      <c r="M677" s="43"/>
      <c r="N677" s="43"/>
    </row>
    <row r="678" spans="2:14" x14ac:dyDescent="0.2">
      <c r="B678" s="43"/>
      <c r="C678" s="43"/>
      <c r="D678" s="43"/>
      <c r="I678" s="43"/>
      <c r="J678" s="43"/>
      <c r="K678" s="43"/>
      <c r="L678" s="43"/>
      <c r="M678" s="43"/>
      <c r="N678" s="43"/>
    </row>
    <row r="679" spans="2:14" x14ac:dyDescent="0.2">
      <c r="B679" s="43"/>
      <c r="C679" s="43"/>
      <c r="D679" s="43"/>
      <c r="I679" s="43"/>
      <c r="J679" s="43"/>
      <c r="K679" s="43"/>
      <c r="L679" s="43"/>
      <c r="M679" s="43"/>
      <c r="N679" s="43"/>
    </row>
    <row r="680" spans="2:14" x14ac:dyDescent="0.2">
      <c r="B680" s="43"/>
      <c r="C680" s="43"/>
      <c r="D680" s="43"/>
      <c r="I680" s="43"/>
      <c r="J680" s="43"/>
      <c r="K680" s="43"/>
      <c r="L680" s="43"/>
      <c r="M680" s="43"/>
      <c r="N680" s="43"/>
    </row>
    <row r="681" spans="2:14" x14ac:dyDescent="0.2">
      <c r="B681" s="43"/>
      <c r="C681" s="43"/>
      <c r="D681" s="43"/>
      <c r="I681" s="43"/>
      <c r="J681" s="43"/>
      <c r="K681" s="43"/>
      <c r="L681" s="43"/>
      <c r="M681" s="43"/>
      <c r="N681" s="43"/>
    </row>
    <row r="682" spans="2:14" x14ac:dyDescent="0.2">
      <c r="B682" s="43"/>
      <c r="C682" s="43"/>
      <c r="D682" s="43"/>
      <c r="I682" s="43"/>
      <c r="J682" s="43"/>
      <c r="K682" s="43"/>
      <c r="L682" s="43"/>
      <c r="M682" s="43"/>
      <c r="N682" s="43"/>
    </row>
    <row r="683" spans="2:14" x14ac:dyDescent="0.2">
      <c r="B683" s="43"/>
      <c r="C683" s="43"/>
      <c r="D683" s="43"/>
      <c r="I683" s="43"/>
      <c r="J683" s="43"/>
      <c r="K683" s="43"/>
      <c r="L683" s="43"/>
      <c r="M683" s="43"/>
      <c r="N683" s="43"/>
    </row>
    <row r="684" spans="2:14" x14ac:dyDescent="0.2">
      <c r="B684" s="43"/>
      <c r="C684" s="43"/>
      <c r="D684" s="43"/>
      <c r="I684" s="43"/>
      <c r="J684" s="43"/>
      <c r="K684" s="43"/>
      <c r="L684" s="43"/>
      <c r="M684" s="43"/>
      <c r="N684" s="43"/>
    </row>
    <row r="685" spans="2:14" x14ac:dyDescent="0.2">
      <c r="B685" s="43"/>
      <c r="C685" s="43"/>
      <c r="D685" s="43"/>
      <c r="I685" s="43"/>
      <c r="J685" s="43"/>
      <c r="K685" s="43"/>
      <c r="L685" s="43"/>
      <c r="M685" s="43"/>
      <c r="N685" s="43"/>
    </row>
    <row r="686" spans="2:14" x14ac:dyDescent="0.2">
      <c r="B686" s="43"/>
      <c r="C686" s="43"/>
      <c r="D686" s="43"/>
      <c r="I686" s="43"/>
      <c r="J686" s="43"/>
      <c r="K686" s="43"/>
      <c r="L686" s="43"/>
      <c r="M686" s="43"/>
      <c r="N686" s="43"/>
    </row>
    <row r="687" spans="2:14" x14ac:dyDescent="0.2">
      <c r="B687" s="43"/>
      <c r="C687" s="43"/>
      <c r="D687" s="43"/>
      <c r="I687" s="43"/>
      <c r="J687" s="43"/>
      <c r="K687" s="43"/>
      <c r="L687" s="43"/>
      <c r="M687" s="43"/>
      <c r="N687" s="43"/>
    </row>
    <row r="688" spans="2:14" x14ac:dyDescent="0.2">
      <c r="B688" s="43"/>
      <c r="C688" s="43"/>
      <c r="D688" s="43"/>
      <c r="I688" s="43"/>
      <c r="J688" s="43"/>
      <c r="K688" s="43"/>
      <c r="L688" s="43"/>
      <c r="M688" s="43"/>
      <c r="N688" s="43"/>
    </row>
    <row r="689" spans="2:14" x14ac:dyDescent="0.2">
      <c r="B689" s="43"/>
      <c r="C689" s="43"/>
      <c r="D689" s="43"/>
      <c r="I689" s="43"/>
      <c r="J689" s="43"/>
      <c r="K689" s="43"/>
      <c r="L689" s="43"/>
      <c r="M689" s="43"/>
      <c r="N689" s="43"/>
    </row>
    <row r="690" spans="2:14" x14ac:dyDescent="0.2">
      <c r="B690" s="43"/>
      <c r="C690" s="43"/>
      <c r="D690" s="43"/>
      <c r="I690" s="43"/>
      <c r="J690" s="43"/>
      <c r="K690" s="43"/>
      <c r="L690" s="43"/>
      <c r="M690" s="43"/>
      <c r="N690" s="43"/>
    </row>
    <row r="691" spans="2:14" x14ac:dyDescent="0.2">
      <c r="B691" s="43"/>
      <c r="C691" s="43"/>
      <c r="D691" s="43"/>
      <c r="I691" s="43"/>
      <c r="J691" s="43"/>
      <c r="K691" s="43"/>
      <c r="L691" s="43"/>
      <c r="M691" s="43"/>
      <c r="N691" s="43"/>
    </row>
    <row r="692" spans="2:14" x14ac:dyDescent="0.2">
      <c r="B692" s="43"/>
      <c r="C692" s="43"/>
      <c r="D692" s="43"/>
      <c r="I692" s="43"/>
      <c r="J692" s="43"/>
      <c r="K692" s="43"/>
      <c r="L692" s="43"/>
      <c r="M692" s="43"/>
      <c r="N692" s="43"/>
    </row>
    <row r="693" spans="2:14" x14ac:dyDescent="0.2">
      <c r="B693" s="43"/>
      <c r="C693" s="43"/>
      <c r="D693" s="43"/>
      <c r="I693" s="43"/>
      <c r="J693" s="43"/>
      <c r="K693" s="43"/>
      <c r="L693" s="43"/>
      <c r="M693" s="43"/>
      <c r="N693" s="43"/>
    </row>
    <row r="694" spans="2:14" x14ac:dyDescent="0.2">
      <c r="B694" s="43"/>
      <c r="C694" s="43"/>
      <c r="D694" s="43"/>
      <c r="I694" s="43"/>
      <c r="J694" s="43"/>
      <c r="K694" s="43"/>
      <c r="L694" s="43"/>
      <c r="M694" s="43"/>
      <c r="N694" s="43"/>
    </row>
    <row r="695" spans="2:14" x14ac:dyDescent="0.2">
      <c r="B695" s="43"/>
      <c r="C695" s="43"/>
      <c r="D695" s="43"/>
      <c r="I695" s="43"/>
      <c r="J695" s="43"/>
      <c r="K695" s="43"/>
      <c r="L695" s="43"/>
      <c r="M695" s="43"/>
      <c r="N695" s="43"/>
    </row>
    <row r="696" spans="2:14" x14ac:dyDescent="0.2">
      <c r="B696" s="43"/>
      <c r="C696" s="43"/>
      <c r="D696" s="43"/>
      <c r="I696" s="43"/>
      <c r="J696" s="43"/>
      <c r="K696" s="43"/>
      <c r="L696" s="43"/>
      <c r="M696" s="43"/>
      <c r="N696" s="43"/>
    </row>
    <row r="697" spans="2:14" x14ac:dyDescent="0.2">
      <c r="B697" s="43"/>
      <c r="C697" s="43"/>
      <c r="D697" s="43"/>
      <c r="I697" s="43"/>
      <c r="J697" s="43"/>
      <c r="K697" s="43"/>
      <c r="L697" s="43"/>
      <c r="M697" s="43"/>
      <c r="N697" s="43"/>
    </row>
    <row r="698" spans="2:14" x14ac:dyDescent="0.2">
      <c r="B698" s="43"/>
      <c r="C698" s="43"/>
      <c r="D698" s="43"/>
      <c r="I698" s="43"/>
      <c r="J698" s="43"/>
      <c r="K698" s="43"/>
      <c r="L698" s="43"/>
      <c r="M698" s="43"/>
      <c r="N698" s="43"/>
    </row>
    <row r="699" spans="2:14" x14ac:dyDescent="0.2">
      <c r="B699" s="43"/>
      <c r="C699" s="43"/>
      <c r="D699" s="43"/>
      <c r="I699" s="43"/>
      <c r="J699" s="43"/>
      <c r="K699" s="43"/>
      <c r="L699" s="43"/>
      <c r="M699" s="43"/>
      <c r="N699" s="43"/>
    </row>
    <row r="700" spans="2:14" x14ac:dyDescent="0.2">
      <c r="B700" s="43"/>
      <c r="C700" s="43"/>
      <c r="D700" s="43"/>
      <c r="I700" s="43"/>
      <c r="J700" s="43"/>
      <c r="K700" s="43"/>
      <c r="L700" s="43"/>
      <c r="M700" s="43"/>
      <c r="N700" s="43"/>
    </row>
    <row r="701" spans="2:14" x14ac:dyDescent="0.2">
      <c r="B701" s="43"/>
      <c r="C701" s="43"/>
      <c r="D701" s="43"/>
      <c r="I701" s="43"/>
      <c r="J701" s="43"/>
      <c r="K701" s="43"/>
      <c r="L701" s="43"/>
      <c r="M701" s="43"/>
      <c r="N701" s="43"/>
    </row>
    <row r="702" spans="2:14" x14ac:dyDescent="0.2">
      <c r="B702" s="43"/>
      <c r="C702" s="43"/>
      <c r="D702" s="43"/>
      <c r="I702" s="43"/>
      <c r="J702" s="43"/>
      <c r="K702" s="43"/>
      <c r="L702" s="43"/>
      <c r="M702" s="43"/>
      <c r="N702" s="43"/>
    </row>
    <row r="703" spans="2:14" x14ac:dyDescent="0.2">
      <c r="B703" s="43"/>
      <c r="C703" s="43"/>
      <c r="D703" s="43"/>
      <c r="I703" s="43"/>
      <c r="J703" s="43"/>
      <c r="K703" s="43"/>
      <c r="L703" s="43"/>
      <c r="M703" s="43"/>
      <c r="N703" s="43"/>
    </row>
    <row r="704" spans="2:14" x14ac:dyDescent="0.2">
      <c r="B704" s="43"/>
      <c r="C704" s="43"/>
      <c r="D704" s="43"/>
      <c r="I704" s="43"/>
      <c r="J704" s="43"/>
      <c r="K704" s="43"/>
      <c r="L704" s="43"/>
      <c r="M704" s="43"/>
      <c r="N704" s="43"/>
    </row>
    <row r="705" spans="2:14" x14ac:dyDescent="0.2">
      <c r="B705" s="43"/>
      <c r="C705" s="43"/>
      <c r="D705" s="43"/>
      <c r="I705" s="43"/>
      <c r="J705" s="43"/>
      <c r="K705" s="43"/>
      <c r="L705" s="43"/>
      <c r="M705" s="43"/>
      <c r="N705" s="43"/>
    </row>
    <row r="706" spans="2:14" x14ac:dyDescent="0.2">
      <c r="B706" s="43"/>
      <c r="C706" s="43"/>
      <c r="D706" s="43"/>
      <c r="I706" s="43"/>
      <c r="J706" s="43"/>
      <c r="K706" s="43"/>
      <c r="L706" s="43"/>
      <c r="M706" s="43"/>
      <c r="N706" s="43"/>
    </row>
    <row r="707" spans="2:14" x14ac:dyDescent="0.2">
      <c r="B707" s="43"/>
      <c r="C707" s="43"/>
      <c r="D707" s="43"/>
      <c r="I707" s="43"/>
      <c r="J707" s="43"/>
      <c r="K707" s="43"/>
      <c r="L707" s="43"/>
      <c r="M707" s="43"/>
      <c r="N707" s="43"/>
    </row>
    <row r="708" spans="2:14" x14ac:dyDescent="0.2">
      <c r="B708" s="43"/>
      <c r="C708" s="43"/>
      <c r="D708" s="43"/>
      <c r="I708" s="43"/>
      <c r="J708" s="43"/>
      <c r="K708" s="43"/>
      <c r="L708" s="43"/>
      <c r="M708" s="43"/>
      <c r="N708" s="43"/>
    </row>
    <row r="709" spans="2:14" x14ac:dyDescent="0.2">
      <c r="B709" s="43"/>
      <c r="C709" s="43"/>
      <c r="D709" s="43"/>
      <c r="I709" s="43"/>
      <c r="J709" s="43"/>
      <c r="K709" s="43"/>
      <c r="L709" s="43"/>
      <c r="M709" s="43"/>
      <c r="N709" s="43"/>
    </row>
    <row r="710" spans="2:14" x14ac:dyDescent="0.2">
      <c r="B710" s="43"/>
      <c r="C710" s="43"/>
      <c r="D710" s="43"/>
      <c r="I710" s="43"/>
      <c r="J710" s="43"/>
      <c r="K710" s="43"/>
      <c r="L710" s="43"/>
      <c r="M710" s="43"/>
      <c r="N710" s="43"/>
    </row>
    <row r="711" spans="2:14" x14ac:dyDescent="0.2">
      <c r="B711" s="43"/>
      <c r="C711" s="43"/>
      <c r="D711" s="43"/>
      <c r="I711" s="43"/>
      <c r="J711" s="43"/>
      <c r="K711" s="43"/>
      <c r="L711" s="43"/>
      <c r="M711" s="43"/>
      <c r="N711" s="43"/>
    </row>
    <row r="712" spans="2:14" x14ac:dyDescent="0.2">
      <c r="B712" s="43"/>
      <c r="C712" s="43"/>
      <c r="D712" s="43"/>
      <c r="I712" s="43"/>
      <c r="J712" s="43"/>
      <c r="K712" s="43"/>
      <c r="L712" s="43"/>
      <c r="M712" s="43"/>
      <c r="N712" s="43"/>
    </row>
    <row r="713" spans="2:14" x14ac:dyDescent="0.2">
      <c r="B713" s="43"/>
      <c r="C713" s="43"/>
      <c r="D713" s="43"/>
      <c r="I713" s="43"/>
      <c r="J713" s="43"/>
      <c r="K713" s="43"/>
      <c r="L713" s="43"/>
      <c r="M713" s="43"/>
      <c r="N713" s="43"/>
    </row>
    <row r="714" spans="2:14" x14ac:dyDescent="0.2">
      <c r="B714" s="43"/>
      <c r="C714" s="43"/>
      <c r="D714" s="43"/>
      <c r="I714" s="43"/>
      <c r="J714" s="43"/>
      <c r="K714" s="43"/>
      <c r="L714" s="43"/>
      <c r="M714" s="43"/>
      <c r="N714" s="43"/>
    </row>
    <row r="715" spans="2:14" x14ac:dyDescent="0.2">
      <c r="B715" s="43"/>
      <c r="C715" s="43"/>
      <c r="D715" s="43"/>
      <c r="I715" s="43"/>
      <c r="J715" s="43"/>
      <c r="K715" s="43"/>
      <c r="L715" s="43"/>
      <c r="M715" s="43"/>
      <c r="N715" s="43"/>
    </row>
    <row r="716" spans="2:14" x14ac:dyDescent="0.2">
      <c r="B716" s="43"/>
      <c r="C716" s="43"/>
      <c r="D716" s="43"/>
      <c r="I716" s="43"/>
      <c r="J716" s="43"/>
      <c r="K716" s="43"/>
      <c r="L716" s="43"/>
      <c r="M716" s="43"/>
      <c r="N716" s="43"/>
    </row>
    <row r="717" spans="2:14" x14ac:dyDescent="0.2">
      <c r="B717" s="43"/>
      <c r="C717" s="43"/>
      <c r="D717" s="43"/>
      <c r="I717" s="43"/>
      <c r="J717" s="43"/>
      <c r="K717" s="43"/>
      <c r="L717" s="43"/>
      <c r="M717" s="43"/>
      <c r="N717" s="43"/>
    </row>
    <row r="718" spans="2:14" x14ac:dyDescent="0.2">
      <c r="B718" s="43"/>
      <c r="C718" s="43"/>
      <c r="D718" s="43"/>
      <c r="I718" s="43"/>
      <c r="J718" s="43"/>
      <c r="K718" s="43"/>
      <c r="L718" s="43"/>
      <c r="M718" s="43"/>
      <c r="N718" s="43"/>
    </row>
    <row r="719" spans="2:14" x14ac:dyDescent="0.2">
      <c r="B719" s="43"/>
      <c r="C719" s="43"/>
      <c r="D719" s="43"/>
      <c r="I719" s="43"/>
      <c r="J719" s="43"/>
      <c r="K719" s="43"/>
      <c r="L719" s="43"/>
      <c r="M719" s="43"/>
      <c r="N719" s="43"/>
    </row>
    <row r="720" spans="2:14" x14ac:dyDescent="0.2">
      <c r="B720" s="43"/>
      <c r="C720" s="43"/>
      <c r="D720" s="43"/>
      <c r="I720" s="43"/>
      <c r="J720" s="43"/>
      <c r="K720" s="43"/>
      <c r="L720" s="43"/>
      <c r="M720" s="43"/>
      <c r="N720" s="43"/>
    </row>
    <row r="721" spans="2:14" x14ac:dyDescent="0.2">
      <c r="B721" s="43"/>
      <c r="C721" s="43"/>
      <c r="D721" s="43"/>
      <c r="I721" s="43"/>
      <c r="J721" s="43"/>
      <c r="K721" s="43"/>
      <c r="L721" s="43"/>
      <c r="M721" s="43"/>
      <c r="N721" s="43"/>
    </row>
    <row r="722" spans="2:14" x14ac:dyDescent="0.2">
      <c r="B722" s="43"/>
      <c r="C722" s="43"/>
      <c r="D722" s="43"/>
      <c r="I722" s="43"/>
      <c r="J722" s="43"/>
      <c r="K722" s="43"/>
      <c r="L722" s="43"/>
      <c r="M722" s="43"/>
      <c r="N722" s="43"/>
    </row>
    <row r="723" spans="2:14" x14ac:dyDescent="0.2">
      <c r="B723" s="43"/>
      <c r="C723" s="43"/>
      <c r="D723" s="43"/>
      <c r="I723" s="43"/>
      <c r="J723" s="43"/>
      <c r="K723" s="43"/>
      <c r="L723" s="43"/>
      <c r="M723" s="43"/>
      <c r="N723" s="43"/>
    </row>
    <row r="724" spans="2:14" x14ac:dyDescent="0.2">
      <c r="B724" s="43"/>
      <c r="C724" s="43"/>
      <c r="D724" s="43"/>
      <c r="I724" s="43"/>
      <c r="J724" s="43"/>
      <c r="K724" s="43"/>
      <c r="L724" s="43"/>
      <c r="M724" s="43"/>
      <c r="N724" s="43"/>
    </row>
    <row r="725" spans="2:14" x14ac:dyDescent="0.2">
      <c r="B725" s="43"/>
      <c r="C725" s="43"/>
      <c r="D725" s="43"/>
      <c r="I725" s="43"/>
      <c r="J725" s="43"/>
      <c r="K725" s="43"/>
      <c r="L725" s="43"/>
      <c r="M725" s="43"/>
      <c r="N725" s="43"/>
    </row>
    <row r="726" spans="2:14" x14ac:dyDescent="0.2">
      <c r="B726" s="43"/>
      <c r="C726" s="43"/>
      <c r="D726" s="43"/>
      <c r="I726" s="43"/>
      <c r="J726" s="43"/>
      <c r="K726" s="43"/>
      <c r="L726" s="43"/>
      <c r="M726" s="43"/>
      <c r="N726" s="43"/>
    </row>
    <row r="727" spans="2:14" x14ac:dyDescent="0.2">
      <c r="B727" s="43"/>
      <c r="C727" s="43"/>
      <c r="D727" s="43"/>
      <c r="I727" s="43"/>
      <c r="J727" s="43"/>
      <c r="K727" s="43"/>
      <c r="L727" s="43"/>
      <c r="M727" s="43"/>
      <c r="N727" s="43"/>
    </row>
    <row r="728" spans="2:14" x14ac:dyDescent="0.2">
      <c r="B728" s="43"/>
      <c r="C728" s="43"/>
      <c r="D728" s="43"/>
      <c r="I728" s="43"/>
      <c r="J728" s="43"/>
      <c r="K728" s="43"/>
      <c r="L728" s="43"/>
      <c r="M728" s="43"/>
      <c r="N728" s="43"/>
    </row>
    <row r="729" spans="2:14" x14ac:dyDescent="0.2">
      <c r="B729" s="43"/>
      <c r="C729" s="43"/>
      <c r="D729" s="43"/>
      <c r="I729" s="43"/>
      <c r="J729" s="43"/>
      <c r="K729" s="43"/>
      <c r="L729" s="43"/>
      <c r="M729" s="43"/>
      <c r="N729" s="43"/>
    </row>
    <row r="730" spans="2:14" x14ac:dyDescent="0.2">
      <c r="B730" s="43"/>
      <c r="C730" s="43"/>
      <c r="D730" s="43"/>
      <c r="I730" s="43"/>
      <c r="J730" s="43"/>
      <c r="K730" s="43"/>
      <c r="L730" s="43"/>
      <c r="M730" s="43"/>
      <c r="N730" s="43"/>
    </row>
    <row r="731" spans="2:14" x14ac:dyDescent="0.2">
      <c r="B731" s="43"/>
      <c r="C731" s="43"/>
      <c r="D731" s="43"/>
      <c r="I731" s="43"/>
      <c r="J731" s="43"/>
      <c r="K731" s="43"/>
      <c r="L731" s="43"/>
      <c r="M731" s="43"/>
      <c r="N731" s="43"/>
    </row>
    <row r="732" spans="2:14" x14ac:dyDescent="0.2">
      <c r="B732" s="43"/>
      <c r="C732" s="43"/>
      <c r="D732" s="43"/>
      <c r="I732" s="43"/>
      <c r="J732" s="43"/>
      <c r="K732" s="43"/>
      <c r="L732" s="43"/>
      <c r="M732" s="43"/>
      <c r="N732" s="43"/>
    </row>
    <row r="733" spans="2:14" x14ac:dyDescent="0.2">
      <c r="B733" s="43"/>
      <c r="C733" s="43"/>
      <c r="D733" s="43"/>
      <c r="I733" s="43"/>
      <c r="J733" s="43"/>
      <c r="K733" s="43"/>
      <c r="L733" s="43"/>
      <c r="M733" s="43"/>
      <c r="N733" s="43"/>
    </row>
    <row r="734" spans="2:14" x14ac:dyDescent="0.2">
      <c r="B734" s="43"/>
      <c r="C734" s="43"/>
      <c r="D734" s="43"/>
      <c r="I734" s="43"/>
      <c r="J734" s="43"/>
      <c r="K734" s="43"/>
      <c r="L734" s="43"/>
      <c r="M734" s="43"/>
      <c r="N734" s="43"/>
    </row>
    <row r="735" spans="2:14" x14ac:dyDescent="0.2">
      <c r="B735" s="43"/>
      <c r="C735" s="43"/>
      <c r="D735" s="43"/>
      <c r="I735" s="43"/>
      <c r="J735" s="43"/>
      <c r="K735" s="43"/>
      <c r="L735" s="43"/>
      <c r="M735" s="43"/>
      <c r="N735" s="43"/>
    </row>
    <row r="736" spans="2:14" x14ac:dyDescent="0.2">
      <c r="B736" s="43"/>
      <c r="C736" s="43"/>
      <c r="D736" s="43"/>
      <c r="I736" s="43"/>
      <c r="J736" s="43"/>
      <c r="K736" s="43"/>
      <c r="L736" s="43"/>
      <c r="M736" s="43"/>
      <c r="N736" s="43"/>
    </row>
    <row r="737" spans="2:14" x14ac:dyDescent="0.2">
      <c r="B737" s="43"/>
      <c r="C737" s="43"/>
      <c r="D737" s="43"/>
      <c r="I737" s="43"/>
      <c r="J737" s="43"/>
      <c r="K737" s="43"/>
      <c r="L737" s="43"/>
      <c r="M737" s="43"/>
      <c r="N737" s="43"/>
    </row>
    <row r="738" spans="2:14" x14ac:dyDescent="0.2">
      <c r="B738" s="43"/>
      <c r="C738" s="43"/>
      <c r="D738" s="43"/>
      <c r="I738" s="43"/>
      <c r="J738" s="43"/>
      <c r="K738" s="43"/>
      <c r="L738" s="43"/>
      <c r="M738" s="43"/>
      <c r="N738" s="43"/>
    </row>
    <row r="739" spans="2:14" x14ac:dyDescent="0.2">
      <c r="B739" s="43"/>
      <c r="C739" s="43"/>
      <c r="D739" s="43"/>
      <c r="I739" s="43"/>
      <c r="J739" s="43"/>
      <c r="K739" s="43"/>
      <c r="L739" s="43"/>
      <c r="M739" s="43"/>
      <c r="N739" s="43"/>
    </row>
    <row r="740" spans="2:14" x14ac:dyDescent="0.2">
      <c r="B740" s="43"/>
      <c r="C740" s="43"/>
      <c r="D740" s="43"/>
      <c r="I740" s="43"/>
      <c r="J740" s="43"/>
      <c r="K740" s="43"/>
      <c r="L740" s="43"/>
      <c r="M740" s="43"/>
      <c r="N740" s="43"/>
    </row>
    <row r="741" spans="2:14" x14ac:dyDescent="0.2">
      <c r="B741" s="43"/>
      <c r="C741" s="43"/>
      <c r="D741" s="43"/>
      <c r="I741" s="43"/>
      <c r="J741" s="43"/>
      <c r="K741" s="43"/>
      <c r="L741" s="43"/>
      <c r="M741" s="43"/>
      <c r="N741" s="43"/>
    </row>
    <row r="742" spans="2:14" x14ac:dyDescent="0.2">
      <c r="B742" s="43"/>
      <c r="C742" s="43"/>
      <c r="D742" s="43"/>
      <c r="I742" s="43"/>
      <c r="J742" s="43"/>
      <c r="K742" s="43"/>
      <c r="L742" s="43"/>
      <c r="M742" s="43"/>
      <c r="N742" s="43"/>
    </row>
    <row r="743" spans="2:14" x14ac:dyDescent="0.2">
      <c r="B743" s="43"/>
      <c r="C743" s="43"/>
      <c r="D743" s="43"/>
      <c r="I743" s="43"/>
      <c r="J743" s="43"/>
      <c r="K743" s="43"/>
      <c r="L743" s="43"/>
      <c r="M743" s="43"/>
      <c r="N743" s="43"/>
    </row>
    <row r="744" spans="2:14" x14ac:dyDescent="0.2">
      <c r="B744" s="43"/>
      <c r="C744" s="43"/>
      <c r="D744" s="43"/>
      <c r="I744" s="43"/>
      <c r="J744" s="43"/>
      <c r="K744" s="43"/>
      <c r="L744" s="43"/>
      <c r="M744" s="43"/>
      <c r="N744" s="43"/>
    </row>
    <row r="745" spans="2:14" x14ac:dyDescent="0.2">
      <c r="B745" s="43"/>
      <c r="C745" s="43"/>
      <c r="D745" s="43"/>
      <c r="I745" s="43"/>
      <c r="J745" s="43"/>
      <c r="K745" s="43"/>
      <c r="L745" s="43"/>
      <c r="M745" s="43"/>
      <c r="N745" s="43"/>
    </row>
    <row r="746" spans="2:14" x14ac:dyDescent="0.2">
      <c r="B746" s="43"/>
      <c r="C746" s="43"/>
      <c r="D746" s="43"/>
      <c r="I746" s="43"/>
      <c r="J746" s="43"/>
      <c r="K746" s="43"/>
      <c r="L746" s="43"/>
      <c r="M746" s="43"/>
      <c r="N746" s="43"/>
    </row>
    <row r="747" spans="2:14" x14ac:dyDescent="0.2">
      <c r="B747" s="43"/>
      <c r="C747" s="43"/>
      <c r="D747" s="43"/>
      <c r="I747" s="43"/>
      <c r="J747" s="43"/>
      <c r="K747" s="43"/>
      <c r="L747" s="43"/>
      <c r="M747" s="43"/>
      <c r="N747" s="43"/>
    </row>
    <row r="748" spans="2:14" x14ac:dyDescent="0.2">
      <c r="B748" s="43"/>
      <c r="C748" s="43"/>
      <c r="D748" s="43"/>
      <c r="I748" s="43"/>
      <c r="J748" s="43"/>
      <c r="K748" s="43"/>
      <c r="L748" s="43"/>
      <c r="M748" s="43"/>
      <c r="N748" s="43"/>
    </row>
    <row r="749" spans="2:14" x14ac:dyDescent="0.2">
      <c r="B749" s="43"/>
      <c r="C749" s="43"/>
      <c r="D749" s="43"/>
      <c r="I749" s="43"/>
      <c r="J749" s="43"/>
      <c r="K749" s="43"/>
      <c r="L749" s="43"/>
      <c r="M749" s="43"/>
      <c r="N749" s="43"/>
    </row>
    <row r="750" spans="2:14" x14ac:dyDescent="0.2">
      <c r="B750" s="43"/>
      <c r="C750" s="43"/>
      <c r="D750" s="43"/>
      <c r="I750" s="43"/>
      <c r="J750" s="43"/>
      <c r="K750" s="43"/>
      <c r="L750" s="43"/>
      <c r="M750" s="43"/>
      <c r="N750" s="43"/>
    </row>
    <row r="751" spans="2:14" x14ac:dyDescent="0.2">
      <c r="B751" s="43"/>
      <c r="C751" s="43"/>
      <c r="D751" s="43"/>
      <c r="I751" s="43"/>
      <c r="J751" s="43"/>
      <c r="K751" s="43"/>
      <c r="L751" s="43"/>
      <c r="M751" s="43"/>
      <c r="N751" s="43"/>
    </row>
    <row r="752" spans="2:14" x14ac:dyDescent="0.2">
      <c r="B752" s="43"/>
      <c r="C752" s="43"/>
      <c r="D752" s="43"/>
      <c r="I752" s="43"/>
      <c r="J752" s="43"/>
      <c r="K752" s="43"/>
      <c r="L752" s="43"/>
      <c r="M752" s="43"/>
      <c r="N752" s="43"/>
    </row>
    <row r="753" spans="2:14" x14ac:dyDescent="0.2">
      <c r="B753" s="43"/>
      <c r="C753" s="43"/>
      <c r="D753" s="43"/>
      <c r="I753" s="43"/>
      <c r="J753" s="43"/>
      <c r="K753" s="43"/>
      <c r="L753" s="43"/>
      <c r="M753" s="43"/>
      <c r="N753" s="43"/>
    </row>
    <row r="754" spans="2:14" x14ac:dyDescent="0.2">
      <c r="B754" s="43"/>
      <c r="C754" s="43"/>
      <c r="D754" s="43"/>
      <c r="I754" s="43"/>
      <c r="J754" s="43"/>
      <c r="K754" s="43"/>
      <c r="L754" s="43"/>
      <c r="M754" s="43"/>
      <c r="N754" s="43"/>
    </row>
    <row r="755" spans="2:14" x14ac:dyDescent="0.2">
      <c r="B755" s="43"/>
      <c r="C755" s="43"/>
      <c r="D755" s="43"/>
      <c r="I755" s="43"/>
      <c r="J755" s="43"/>
      <c r="K755" s="43"/>
      <c r="L755" s="43"/>
      <c r="M755" s="43"/>
      <c r="N755" s="43"/>
    </row>
    <row r="756" spans="2:14" x14ac:dyDescent="0.2">
      <c r="B756" s="43"/>
      <c r="C756" s="43"/>
      <c r="D756" s="43"/>
      <c r="I756" s="43"/>
      <c r="J756" s="43"/>
      <c r="K756" s="43"/>
      <c r="L756" s="43"/>
      <c r="M756" s="43"/>
      <c r="N756" s="43"/>
    </row>
    <row r="757" spans="2:14" x14ac:dyDescent="0.2">
      <c r="B757" s="43"/>
      <c r="C757" s="43"/>
      <c r="D757" s="43"/>
      <c r="I757" s="43"/>
      <c r="J757" s="43"/>
      <c r="K757" s="43"/>
      <c r="L757" s="43"/>
      <c r="M757" s="43"/>
      <c r="N757" s="43"/>
    </row>
    <row r="758" spans="2:14" x14ac:dyDescent="0.2">
      <c r="B758" s="43"/>
      <c r="C758" s="43"/>
      <c r="D758" s="43"/>
      <c r="I758" s="43"/>
      <c r="J758" s="43"/>
      <c r="K758" s="43"/>
      <c r="L758" s="43"/>
      <c r="M758" s="43"/>
      <c r="N758" s="43"/>
    </row>
    <row r="759" spans="2:14" x14ac:dyDescent="0.2">
      <c r="B759" s="43"/>
      <c r="C759" s="43"/>
      <c r="D759" s="43"/>
      <c r="I759" s="43"/>
      <c r="J759" s="43"/>
      <c r="K759" s="43"/>
      <c r="L759" s="43"/>
      <c r="M759" s="43"/>
      <c r="N759" s="43"/>
    </row>
    <row r="760" spans="2:14" x14ac:dyDescent="0.2">
      <c r="B760" s="43"/>
      <c r="C760" s="43"/>
      <c r="D760" s="43"/>
      <c r="I760" s="43"/>
      <c r="J760" s="43"/>
      <c r="K760" s="43"/>
      <c r="L760" s="43"/>
      <c r="M760" s="43"/>
      <c r="N760" s="43"/>
    </row>
    <row r="761" spans="2:14" x14ac:dyDescent="0.2">
      <c r="B761" s="43"/>
      <c r="C761" s="43"/>
      <c r="D761" s="43"/>
      <c r="I761" s="43"/>
      <c r="J761" s="43"/>
      <c r="K761" s="43"/>
      <c r="L761" s="43"/>
      <c r="M761" s="43"/>
      <c r="N761" s="43"/>
    </row>
    <row r="762" spans="2:14" x14ac:dyDescent="0.2">
      <c r="B762" s="43"/>
      <c r="C762" s="43"/>
      <c r="D762" s="43"/>
      <c r="I762" s="43"/>
      <c r="J762" s="43"/>
      <c r="K762" s="43"/>
      <c r="L762" s="43"/>
      <c r="M762" s="43"/>
      <c r="N762" s="43"/>
    </row>
    <row r="763" spans="2:14" x14ac:dyDescent="0.2">
      <c r="B763" s="43"/>
      <c r="C763" s="43"/>
      <c r="D763" s="43"/>
      <c r="I763" s="43"/>
      <c r="J763" s="43"/>
      <c r="K763" s="43"/>
      <c r="L763" s="43"/>
      <c r="M763" s="43"/>
      <c r="N763" s="43"/>
    </row>
    <row r="764" spans="2:14" x14ac:dyDescent="0.2">
      <c r="B764" s="43"/>
      <c r="C764" s="43"/>
      <c r="D764" s="43"/>
      <c r="I764" s="43"/>
      <c r="J764" s="43"/>
      <c r="K764" s="43"/>
      <c r="L764" s="43"/>
      <c r="M764" s="43"/>
      <c r="N764" s="43"/>
    </row>
    <row r="765" spans="2:14" x14ac:dyDescent="0.2">
      <c r="B765" s="43"/>
      <c r="C765" s="43"/>
      <c r="D765" s="43"/>
      <c r="I765" s="43"/>
      <c r="J765" s="43"/>
      <c r="K765" s="43"/>
      <c r="L765" s="43"/>
      <c r="M765" s="43"/>
      <c r="N765" s="43"/>
    </row>
    <row r="766" spans="2:14" x14ac:dyDescent="0.2">
      <c r="B766" s="43"/>
      <c r="C766" s="43"/>
      <c r="D766" s="43"/>
      <c r="I766" s="43"/>
      <c r="J766" s="43"/>
      <c r="K766" s="43"/>
      <c r="L766" s="43"/>
      <c r="M766" s="43"/>
      <c r="N766" s="43"/>
    </row>
    <row r="767" spans="2:14" x14ac:dyDescent="0.2">
      <c r="B767" s="43"/>
      <c r="C767" s="43"/>
      <c r="D767" s="43"/>
      <c r="I767" s="43"/>
      <c r="J767" s="43"/>
      <c r="K767" s="43"/>
      <c r="L767" s="43"/>
      <c r="M767" s="43"/>
      <c r="N767" s="43"/>
    </row>
    <row r="768" spans="2:14" x14ac:dyDescent="0.2">
      <c r="B768" s="43"/>
      <c r="C768" s="43"/>
      <c r="D768" s="43"/>
      <c r="I768" s="43"/>
      <c r="J768" s="43"/>
      <c r="K768" s="43"/>
      <c r="L768" s="43"/>
      <c r="M768" s="43"/>
      <c r="N768" s="43"/>
    </row>
    <row r="769" spans="2:14" x14ac:dyDescent="0.2">
      <c r="B769" s="43"/>
      <c r="C769" s="43"/>
      <c r="D769" s="43"/>
      <c r="I769" s="43"/>
      <c r="J769" s="43"/>
      <c r="K769" s="43"/>
      <c r="L769" s="43"/>
      <c r="M769" s="43"/>
      <c r="N769" s="43"/>
    </row>
    <row r="770" spans="2:14" x14ac:dyDescent="0.2">
      <c r="B770" s="43"/>
      <c r="C770" s="43"/>
      <c r="D770" s="43"/>
      <c r="I770" s="43"/>
      <c r="J770" s="43"/>
      <c r="K770" s="43"/>
      <c r="L770" s="43"/>
      <c r="M770" s="43"/>
      <c r="N770" s="43"/>
    </row>
    <row r="771" spans="2:14" x14ac:dyDescent="0.2">
      <c r="B771" s="43"/>
      <c r="C771" s="43"/>
      <c r="D771" s="43"/>
      <c r="I771" s="43"/>
      <c r="J771" s="43"/>
      <c r="K771" s="43"/>
      <c r="L771" s="43"/>
      <c r="M771" s="43"/>
      <c r="N771" s="43"/>
    </row>
    <row r="772" spans="2:14" x14ac:dyDescent="0.2">
      <c r="B772" s="43"/>
      <c r="C772" s="43"/>
      <c r="D772" s="43"/>
      <c r="I772" s="43"/>
      <c r="J772" s="43"/>
      <c r="K772" s="43"/>
      <c r="L772" s="43"/>
      <c r="M772" s="43"/>
      <c r="N772" s="43"/>
    </row>
    <row r="773" spans="2:14" x14ac:dyDescent="0.2">
      <c r="B773" s="43"/>
      <c r="C773" s="43"/>
      <c r="D773" s="43"/>
      <c r="I773" s="43"/>
      <c r="J773" s="43"/>
      <c r="K773" s="43"/>
      <c r="L773" s="43"/>
      <c r="M773" s="43"/>
      <c r="N773" s="43"/>
    </row>
    <row r="774" spans="2:14" x14ac:dyDescent="0.2">
      <c r="B774" s="43"/>
      <c r="C774" s="43"/>
      <c r="D774" s="43"/>
      <c r="I774" s="43"/>
      <c r="J774" s="43"/>
      <c r="K774" s="43"/>
      <c r="L774" s="43"/>
      <c r="M774" s="43"/>
      <c r="N774" s="43"/>
    </row>
    <row r="775" spans="2:14" x14ac:dyDescent="0.2">
      <c r="B775" s="43"/>
      <c r="C775" s="43"/>
      <c r="D775" s="43"/>
      <c r="I775" s="43"/>
      <c r="J775" s="43"/>
      <c r="K775" s="43"/>
      <c r="L775" s="43"/>
      <c r="M775" s="43"/>
      <c r="N775" s="43"/>
    </row>
    <row r="776" spans="2:14" x14ac:dyDescent="0.2">
      <c r="B776" s="43"/>
      <c r="C776" s="43"/>
      <c r="D776" s="43"/>
      <c r="I776" s="43"/>
      <c r="J776" s="43"/>
      <c r="K776" s="43"/>
      <c r="L776" s="43"/>
      <c r="M776" s="43"/>
      <c r="N776" s="43"/>
    </row>
    <row r="777" spans="2:14" x14ac:dyDescent="0.2">
      <c r="B777" s="43"/>
      <c r="C777" s="43"/>
      <c r="D777" s="43"/>
      <c r="I777" s="43"/>
      <c r="J777" s="43"/>
      <c r="K777" s="43"/>
      <c r="L777" s="43"/>
      <c r="M777" s="43"/>
      <c r="N777" s="43"/>
    </row>
    <row r="778" spans="2:14" x14ac:dyDescent="0.2">
      <c r="B778" s="43"/>
      <c r="C778" s="43"/>
      <c r="D778" s="43"/>
      <c r="I778" s="43"/>
      <c r="J778" s="43"/>
      <c r="K778" s="43"/>
      <c r="L778" s="43"/>
      <c r="M778" s="43"/>
      <c r="N778" s="43"/>
    </row>
    <row r="779" spans="2:14" x14ac:dyDescent="0.2">
      <c r="B779" s="43"/>
      <c r="C779" s="43"/>
      <c r="D779" s="43"/>
      <c r="I779" s="43"/>
      <c r="J779" s="43"/>
      <c r="K779" s="43"/>
      <c r="L779" s="43"/>
      <c r="M779" s="43"/>
      <c r="N779" s="43"/>
    </row>
    <row r="780" spans="2:14" x14ac:dyDescent="0.2">
      <c r="B780" s="43"/>
      <c r="C780" s="43"/>
      <c r="D780" s="43"/>
      <c r="I780" s="43"/>
      <c r="J780" s="43"/>
      <c r="K780" s="43"/>
      <c r="L780" s="43"/>
      <c r="M780" s="43"/>
      <c r="N780" s="43"/>
    </row>
    <row r="781" spans="2:14" x14ac:dyDescent="0.2">
      <c r="B781" s="43"/>
      <c r="C781" s="43"/>
      <c r="D781" s="43"/>
      <c r="I781" s="43"/>
      <c r="J781" s="43"/>
      <c r="K781" s="43"/>
      <c r="L781" s="43"/>
      <c r="M781" s="43"/>
      <c r="N781" s="43"/>
    </row>
    <row r="782" spans="2:14" x14ac:dyDescent="0.2">
      <c r="B782" s="43"/>
      <c r="C782" s="43"/>
      <c r="D782" s="43"/>
      <c r="I782" s="43"/>
      <c r="J782" s="43"/>
      <c r="K782" s="43"/>
      <c r="L782" s="43"/>
      <c r="M782" s="43"/>
      <c r="N782" s="43"/>
    </row>
    <row r="783" spans="2:14" x14ac:dyDescent="0.2">
      <c r="B783" s="43"/>
      <c r="C783" s="43"/>
      <c r="D783" s="43"/>
      <c r="I783" s="43"/>
      <c r="J783" s="43"/>
      <c r="K783" s="43"/>
      <c r="L783" s="43"/>
      <c r="M783" s="43"/>
      <c r="N783" s="43"/>
    </row>
    <row r="784" spans="2:14" x14ac:dyDescent="0.2">
      <c r="B784" s="43"/>
      <c r="C784" s="43"/>
      <c r="D784" s="43"/>
      <c r="I784" s="43"/>
      <c r="J784" s="43"/>
      <c r="K784" s="43"/>
      <c r="L784" s="43"/>
      <c r="M784" s="43"/>
      <c r="N784" s="43"/>
    </row>
    <row r="785" spans="2:14" x14ac:dyDescent="0.2">
      <c r="B785" s="43"/>
      <c r="C785" s="43"/>
      <c r="D785" s="43"/>
      <c r="I785" s="43"/>
      <c r="J785" s="43"/>
      <c r="K785" s="43"/>
      <c r="L785" s="43"/>
      <c r="M785" s="43"/>
      <c r="N785" s="43"/>
    </row>
    <row r="786" spans="2:14" x14ac:dyDescent="0.2">
      <c r="B786" s="43"/>
      <c r="C786" s="43"/>
      <c r="D786" s="43"/>
      <c r="I786" s="43"/>
      <c r="J786" s="43"/>
      <c r="K786" s="43"/>
      <c r="L786" s="43"/>
      <c r="M786" s="43"/>
      <c r="N786" s="43"/>
    </row>
    <row r="787" spans="2:14" x14ac:dyDescent="0.2">
      <c r="B787" s="43"/>
      <c r="C787" s="43"/>
      <c r="D787" s="43"/>
      <c r="I787" s="43"/>
      <c r="J787" s="43"/>
      <c r="K787" s="43"/>
      <c r="L787" s="43"/>
      <c r="M787" s="43"/>
      <c r="N787" s="43"/>
    </row>
    <row r="788" spans="2:14" x14ac:dyDescent="0.2">
      <c r="B788" s="43"/>
      <c r="C788" s="43"/>
      <c r="D788" s="43"/>
      <c r="I788" s="43"/>
      <c r="J788" s="43"/>
      <c r="K788" s="43"/>
      <c r="L788" s="43"/>
      <c r="M788" s="43"/>
      <c r="N788" s="43"/>
    </row>
    <row r="789" spans="2:14" x14ac:dyDescent="0.2">
      <c r="B789" s="43"/>
      <c r="C789" s="43"/>
      <c r="D789" s="43"/>
      <c r="I789" s="43"/>
      <c r="J789" s="43"/>
      <c r="K789" s="43"/>
      <c r="L789" s="43"/>
      <c r="M789" s="43"/>
      <c r="N789" s="43"/>
    </row>
    <row r="790" spans="2:14" x14ac:dyDescent="0.2">
      <c r="B790" s="43"/>
      <c r="C790" s="43"/>
      <c r="D790" s="43"/>
      <c r="I790" s="43"/>
      <c r="J790" s="43"/>
      <c r="K790" s="43"/>
      <c r="L790" s="43"/>
      <c r="M790" s="43"/>
      <c r="N790" s="43"/>
    </row>
    <row r="791" spans="2:14" x14ac:dyDescent="0.2">
      <c r="B791" s="43"/>
      <c r="C791" s="43"/>
      <c r="D791" s="43"/>
      <c r="I791" s="43"/>
      <c r="J791" s="43"/>
      <c r="K791" s="43"/>
      <c r="L791" s="43"/>
      <c r="M791" s="43"/>
      <c r="N791" s="43"/>
    </row>
    <row r="792" spans="2:14" x14ac:dyDescent="0.2">
      <c r="B792" s="43"/>
      <c r="C792" s="43"/>
      <c r="D792" s="43"/>
      <c r="I792" s="43"/>
      <c r="J792" s="43"/>
      <c r="K792" s="43"/>
      <c r="L792" s="43"/>
      <c r="M792" s="43"/>
      <c r="N792" s="43"/>
    </row>
    <row r="793" spans="2:14" x14ac:dyDescent="0.2">
      <c r="B793" s="43"/>
      <c r="C793" s="43"/>
      <c r="D793" s="43"/>
      <c r="I793" s="43"/>
      <c r="J793" s="43"/>
      <c r="K793" s="43"/>
      <c r="L793" s="43"/>
      <c r="M793" s="43"/>
      <c r="N793" s="43"/>
    </row>
    <row r="794" spans="2:14" x14ac:dyDescent="0.2">
      <c r="B794" s="43"/>
      <c r="C794" s="43"/>
      <c r="D794" s="43"/>
      <c r="I794" s="43"/>
      <c r="J794" s="43"/>
      <c r="K794" s="43"/>
      <c r="L794" s="43"/>
      <c r="M794" s="43"/>
      <c r="N794" s="43"/>
    </row>
    <row r="795" spans="2:14" x14ac:dyDescent="0.2">
      <c r="B795" s="43"/>
      <c r="C795" s="43"/>
      <c r="D795" s="43"/>
      <c r="I795" s="43"/>
      <c r="J795" s="43"/>
      <c r="K795" s="43"/>
      <c r="L795" s="43"/>
      <c r="M795" s="43"/>
      <c r="N795" s="43"/>
    </row>
    <row r="796" spans="2:14" x14ac:dyDescent="0.2">
      <c r="B796" s="43"/>
      <c r="C796" s="43"/>
      <c r="D796" s="43"/>
      <c r="I796" s="43"/>
      <c r="J796" s="43"/>
      <c r="K796" s="43"/>
      <c r="L796" s="43"/>
      <c r="M796" s="43"/>
      <c r="N796" s="43"/>
    </row>
    <row r="797" spans="2:14" x14ac:dyDescent="0.2">
      <c r="B797" s="43"/>
      <c r="C797" s="43"/>
      <c r="D797" s="43"/>
      <c r="I797" s="43"/>
      <c r="J797" s="43"/>
      <c r="K797" s="43"/>
      <c r="L797" s="43"/>
      <c r="M797" s="43"/>
      <c r="N797" s="43"/>
    </row>
    <row r="798" spans="2:14" x14ac:dyDescent="0.2">
      <c r="B798" s="43"/>
      <c r="C798" s="43"/>
      <c r="D798" s="43"/>
      <c r="I798" s="43"/>
      <c r="J798" s="43"/>
      <c r="K798" s="43"/>
      <c r="L798" s="43"/>
      <c r="M798" s="43"/>
      <c r="N798" s="43"/>
    </row>
    <row r="799" spans="2:14" x14ac:dyDescent="0.2">
      <c r="B799" s="43"/>
      <c r="C799" s="43"/>
      <c r="D799" s="43"/>
      <c r="I799" s="43"/>
      <c r="J799" s="43"/>
      <c r="K799" s="43"/>
      <c r="L799" s="43"/>
      <c r="M799" s="43"/>
      <c r="N799" s="43"/>
    </row>
    <row r="800" spans="2:14" x14ac:dyDescent="0.2">
      <c r="B800" s="43"/>
      <c r="C800" s="43"/>
      <c r="D800" s="43"/>
      <c r="I800" s="43"/>
      <c r="J800" s="43"/>
      <c r="K800" s="43"/>
      <c r="L800" s="43"/>
      <c r="M800" s="43"/>
      <c r="N800" s="43"/>
    </row>
    <row r="801" spans="2:14" x14ac:dyDescent="0.2">
      <c r="B801" s="43"/>
      <c r="C801" s="43"/>
      <c r="D801" s="43"/>
      <c r="I801" s="43"/>
      <c r="J801" s="43"/>
      <c r="K801" s="43"/>
      <c r="L801" s="43"/>
      <c r="M801" s="43"/>
      <c r="N801" s="43"/>
    </row>
    <row r="802" spans="2:14" x14ac:dyDescent="0.2">
      <c r="B802" s="43"/>
      <c r="C802" s="43"/>
      <c r="D802" s="43"/>
      <c r="I802" s="43"/>
      <c r="J802" s="43"/>
      <c r="K802" s="43"/>
      <c r="L802" s="43"/>
      <c r="M802" s="43"/>
      <c r="N802" s="43"/>
    </row>
    <row r="803" spans="2:14" x14ac:dyDescent="0.2">
      <c r="B803" s="43"/>
      <c r="C803" s="43"/>
      <c r="D803" s="43"/>
      <c r="I803" s="43"/>
      <c r="J803" s="43"/>
      <c r="K803" s="43"/>
      <c r="L803" s="43"/>
      <c r="M803" s="43"/>
      <c r="N803" s="43"/>
    </row>
    <row r="804" spans="2:14" x14ac:dyDescent="0.2">
      <c r="B804" s="43"/>
      <c r="C804" s="43"/>
      <c r="D804" s="43"/>
      <c r="I804" s="43"/>
      <c r="J804" s="43"/>
      <c r="K804" s="43"/>
      <c r="L804" s="43"/>
      <c r="M804" s="43"/>
      <c r="N804" s="43"/>
    </row>
    <row r="805" spans="2:14" x14ac:dyDescent="0.2">
      <c r="B805" s="43"/>
      <c r="C805" s="43"/>
      <c r="D805" s="43"/>
      <c r="I805" s="43"/>
      <c r="J805" s="43"/>
      <c r="K805" s="43"/>
      <c r="L805" s="43"/>
      <c r="M805" s="43"/>
      <c r="N805" s="43"/>
    </row>
    <row r="806" spans="2:14" x14ac:dyDescent="0.2">
      <c r="B806" s="43"/>
      <c r="C806" s="43"/>
      <c r="D806" s="43"/>
      <c r="I806" s="43"/>
      <c r="J806" s="43"/>
      <c r="K806" s="43"/>
      <c r="L806" s="43"/>
      <c r="M806" s="43"/>
      <c r="N806" s="43"/>
    </row>
    <row r="807" spans="2:14" x14ac:dyDescent="0.2">
      <c r="B807" s="43"/>
      <c r="C807" s="43"/>
      <c r="D807" s="43"/>
      <c r="I807" s="43"/>
      <c r="J807" s="43"/>
      <c r="K807" s="43"/>
      <c r="L807" s="43"/>
      <c r="M807" s="43"/>
      <c r="N807" s="43"/>
    </row>
    <row r="808" spans="2:14" x14ac:dyDescent="0.2">
      <c r="B808" s="43"/>
      <c r="C808" s="43"/>
      <c r="D808" s="43"/>
      <c r="I808" s="43"/>
      <c r="J808" s="43"/>
      <c r="K808" s="43"/>
      <c r="L808" s="43"/>
      <c r="M808" s="43"/>
      <c r="N808" s="43"/>
    </row>
    <row r="809" spans="2:14" x14ac:dyDescent="0.2">
      <c r="B809" s="43"/>
      <c r="C809" s="43"/>
      <c r="D809" s="43"/>
      <c r="I809" s="43"/>
      <c r="J809" s="43"/>
      <c r="K809" s="43"/>
      <c r="L809" s="43"/>
      <c r="M809" s="43"/>
      <c r="N809" s="43"/>
    </row>
    <row r="810" spans="2:14" x14ac:dyDescent="0.2">
      <c r="B810" s="43"/>
      <c r="C810" s="43"/>
      <c r="D810" s="43"/>
      <c r="I810" s="43"/>
      <c r="J810" s="43"/>
      <c r="K810" s="43"/>
      <c r="L810" s="43"/>
      <c r="M810" s="43"/>
      <c r="N810" s="43"/>
    </row>
    <row r="811" spans="2:14" x14ac:dyDescent="0.2">
      <c r="B811" s="43"/>
      <c r="C811" s="43"/>
      <c r="D811" s="43"/>
      <c r="I811" s="43"/>
      <c r="J811" s="43"/>
      <c r="K811" s="43"/>
      <c r="L811" s="43"/>
      <c r="M811" s="43"/>
      <c r="N811" s="43"/>
    </row>
    <row r="812" spans="2:14" x14ac:dyDescent="0.2">
      <c r="B812" s="43"/>
      <c r="C812" s="43"/>
      <c r="D812" s="43"/>
      <c r="I812" s="43"/>
      <c r="J812" s="43"/>
      <c r="K812" s="43"/>
      <c r="L812" s="43"/>
      <c r="M812" s="43"/>
      <c r="N812" s="43"/>
    </row>
    <row r="813" spans="2:14" x14ac:dyDescent="0.2">
      <c r="B813" s="43"/>
      <c r="C813" s="43"/>
      <c r="D813" s="43"/>
      <c r="I813" s="43"/>
      <c r="J813" s="43"/>
      <c r="K813" s="43"/>
      <c r="L813" s="43"/>
      <c r="M813" s="43"/>
      <c r="N813" s="43"/>
    </row>
    <row r="814" spans="2:14" x14ac:dyDescent="0.2">
      <c r="B814" s="43"/>
      <c r="C814" s="43"/>
      <c r="D814" s="43"/>
      <c r="I814" s="43"/>
      <c r="J814" s="43"/>
      <c r="K814" s="43"/>
      <c r="L814" s="43"/>
      <c r="M814" s="43"/>
      <c r="N814" s="43"/>
    </row>
    <row r="815" spans="2:14" x14ac:dyDescent="0.2">
      <c r="B815" s="43"/>
      <c r="C815" s="43"/>
      <c r="D815" s="43"/>
      <c r="I815" s="43"/>
      <c r="J815" s="43"/>
      <c r="K815" s="43"/>
      <c r="L815" s="43"/>
      <c r="M815" s="43"/>
      <c r="N815" s="43"/>
    </row>
    <row r="816" spans="2:14" x14ac:dyDescent="0.2">
      <c r="B816" s="43"/>
      <c r="C816" s="43"/>
      <c r="D816" s="43"/>
      <c r="I816" s="43"/>
      <c r="J816" s="43"/>
      <c r="K816" s="43"/>
      <c r="L816" s="43"/>
      <c r="M816" s="43"/>
      <c r="N816" s="43"/>
    </row>
    <row r="817" spans="2:14" x14ac:dyDescent="0.2">
      <c r="B817" s="43"/>
      <c r="C817" s="43"/>
      <c r="D817" s="43"/>
      <c r="I817" s="43"/>
      <c r="J817" s="43"/>
      <c r="K817" s="43"/>
      <c r="L817" s="43"/>
      <c r="M817" s="43"/>
      <c r="N817" s="43"/>
    </row>
    <row r="818" spans="2:14" x14ac:dyDescent="0.2">
      <c r="B818" s="43"/>
      <c r="C818" s="43"/>
      <c r="D818" s="43"/>
      <c r="I818" s="43"/>
      <c r="J818" s="43"/>
      <c r="K818" s="43"/>
      <c r="L818" s="43"/>
      <c r="M818" s="43"/>
      <c r="N818" s="43"/>
    </row>
    <row r="819" spans="2:14" x14ac:dyDescent="0.2">
      <c r="B819" s="43"/>
      <c r="C819" s="43"/>
      <c r="D819" s="43"/>
      <c r="I819" s="43"/>
      <c r="J819" s="43"/>
      <c r="K819" s="43"/>
      <c r="L819" s="43"/>
      <c r="M819" s="43"/>
      <c r="N819" s="43"/>
    </row>
    <row r="820" spans="2:14" x14ac:dyDescent="0.2">
      <c r="B820" s="43"/>
      <c r="C820" s="43"/>
      <c r="D820" s="43"/>
      <c r="I820" s="43"/>
      <c r="J820" s="43"/>
      <c r="K820" s="43"/>
      <c r="L820" s="43"/>
      <c r="M820" s="43"/>
      <c r="N820" s="43"/>
    </row>
    <row r="821" spans="2:14" x14ac:dyDescent="0.2">
      <c r="B821" s="43"/>
      <c r="C821" s="43"/>
      <c r="D821" s="43"/>
      <c r="I821" s="43"/>
      <c r="J821" s="43"/>
      <c r="K821" s="43"/>
      <c r="L821" s="43"/>
      <c r="M821" s="43"/>
      <c r="N821" s="43"/>
    </row>
    <row r="822" spans="2:14" x14ac:dyDescent="0.2">
      <c r="B822" s="43"/>
      <c r="C822" s="43"/>
      <c r="D822" s="43"/>
      <c r="I822" s="43"/>
      <c r="J822" s="43"/>
      <c r="K822" s="43"/>
      <c r="L822" s="43"/>
      <c r="M822" s="43"/>
      <c r="N822" s="43"/>
    </row>
    <row r="823" spans="2:14" x14ac:dyDescent="0.2">
      <c r="B823" s="43"/>
      <c r="C823" s="43"/>
      <c r="D823" s="43"/>
      <c r="I823" s="43"/>
      <c r="J823" s="43"/>
      <c r="K823" s="43"/>
      <c r="L823" s="43"/>
      <c r="M823" s="43"/>
      <c r="N823" s="43"/>
    </row>
    <row r="824" spans="2:14" x14ac:dyDescent="0.2">
      <c r="B824" s="43"/>
      <c r="C824" s="43"/>
      <c r="D824" s="43"/>
      <c r="I824" s="43"/>
      <c r="J824" s="43"/>
      <c r="K824" s="43"/>
      <c r="L824" s="43"/>
      <c r="M824" s="43"/>
      <c r="N824" s="43"/>
    </row>
    <row r="825" spans="2:14" x14ac:dyDescent="0.2">
      <c r="B825" s="43"/>
      <c r="C825" s="43"/>
      <c r="D825" s="43"/>
      <c r="I825" s="43"/>
      <c r="J825" s="43"/>
      <c r="K825" s="43"/>
      <c r="L825" s="43"/>
      <c r="M825" s="43"/>
      <c r="N825" s="43"/>
    </row>
    <row r="826" spans="2:14" x14ac:dyDescent="0.2">
      <c r="B826" s="43"/>
      <c r="C826" s="43"/>
      <c r="D826" s="43"/>
      <c r="I826" s="43"/>
      <c r="J826" s="43"/>
      <c r="K826" s="43"/>
      <c r="L826" s="43"/>
      <c r="M826" s="43"/>
      <c r="N826" s="43"/>
    </row>
    <row r="827" spans="2:14" x14ac:dyDescent="0.2">
      <c r="B827" s="43"/>
      <c r="C827" s="43"/>
      <c r="D827" s="43"/>
      <c r="I827" s="43"/>
      <c r="J827" s="43"/>
      <c r="K827" s="43"/>
      <c r="L827" s="43"/>
      <c r="M827" s="43"/>
      <c r="N827" s="43"/>
    </row>
    <row r="828" spans="2:14" x14ac:dyDescent="0.2">
      <c r="B828" s="43"/>
      <c r="C828" s="43"/>
      <c r="D828" s="43"/>
      <c r="I828" s="43"/>
      <c r="J828" s="43"/>
      <c r="K828" s="43"/>
      <c r="L828" s="43"/>
      <c r="M828" s="43"/>
      <c r="N828" s="43"/>
    </row>
    <row r="829" spans="2:14" x14ac:dyDescent="0.2">
      <c r="B829" s="43"/>
      <c r="C829" s="43"/>
      <c r="D829" s="43"/>
      <c r="I829" s="43"/>
      <c r="J829" s="43"/>
      <c r="K829" s="43"/>
      <c r="L829" s="43"/>
      <c r="M829" s="43"/>
      <c r="N829" s="43"/>
    </row>
    <row r="830" spans="2:14" x14ac:dyDescent="0.2">
      <c r="B830" s="43"/>
      <c r="C830" s="43"/>
      <c r="D830" s="43"/>
      <c r="I830" s="43"/>
      <c r="J830" s="43"/>
      <c r="K830" s="43"/>
      <c r="L830" s="43"/>
      <c r="M830" s="43"/>
      <c r="N830" s="43"/>
    </row>
    <row r="831" spans="2:14" x14ac:dyDescent="0.2">
      <c r="B831" s="43"/>
      <c r="C831" s="43"/>
      <c r="D831" s="43"/>
      <c r="I831" s="43"/>
      <c r="J831" s="43"/>
      <c r="K831" s="43"/>
      <c r="L831" s="43"/>
      <c r="M831" s="43"/>
      <c r="N831" s="43"/>
    </row>
    <row r="832" spans="2:14" x14ac:dyDescent="0.2">
      <c r="B832" s="43"/>
      <c r="C832" s="43"/>
      <c r="D832" s="43"/>
      <c r="I832" s="43"/>
      <c r="J832" s="43"/>
      <c r="K832" s="43"/>
      <c r="L832" s="43"/>
      <c r="M832" s="43"/>
      <c r="N832" s="43"/>
    </row>
    <row r="833" spans="2:14" x14ac:dyDescent="0.2">
      <c r="B833" s="43"/>
      <c r="C833" s="43"/>
      <c r="D833" s="43"/>
      <c r="I833" s="43"/>
      <c r="J833" s="43"/>
      <c r="K833" s="43"/>
      <c r="L833" s="43"/>
      <c r="M833" s="43"/>
      <c r="N833" s="43"/>
    </row>
    <row r="834" spans="2:14" x14ac:dyDescent="0.2">
      <c r="B834" s="43"/>
      <c r="C834" s="43"/>
      <c r="D834" s="43"/>
      <c r="I834" s="43"/>
      <c r="J834" s="43"/>
      <c r="K834" s="43"/>
      <c r="L834" s="43"/>
      <c r="M834" s="43"/>
      <c r="N834" s="43"/>
    </row>
    <row r="835" spans="2:14" x14ac:dyDescent="0.2">
      <c r="B835" s="43"/>
      <c r="C835" s="43"/>
      <c r="D835" s="43"/>
      <c r="I835" s="43"/>
      <c r="J835" s="43"/>
      <c r="K835" s="43"/>
      <c r="L835" s="43"/>
      <c r="M835" s="43"/>
      <c r="N835" s="43"/>
    </row>
    <row r="836" spans="2:14" x14ac:dyDescent="0.2">
      <c r="B836" s="43"/>
      <c r="C836" s="43"/>
      <c r="D836" s="43"/>
      <c r="I836" s="43"/>
      <c r="J836" s="43"/>
      <c r="K836" s="43"/>
      <c r="L836" s="43"/>
      <c r="M836" s="43"/>
      <c r="N836" s="43"/>
    </row>
    <row r="837" spans="2:14" x14ac:dyDescent="0.2">
      <c r="B837" s="43"/>
      <c r="C837" s="43"/>
      <c r="D837" s="43"/>
      <c r="I837" s="43"/>
      <c r="J837" s="43"/>
      <c r="K837" s="43"/>
      <c r="L837" s="43"/>
      <c r="M837" s="43"/>
      <c r="N837" s="43"/>
    </row>
    <row r="838" spans="2:14" x14ac:dyDescent="0.2">
      <c r="B838" s="43"/>
      <c r="C838" s="43"/>
      <c r="D838" s="43"/>
      <c r="I838" s="43"/>
      <c r="J838" s="43"/>
      <c r="K838" s="43"/>
      <c r="L838" s="43"/>
      <c r="M838" s="43"/>
      <c r="N838" s="43"/>
    </row>
    <row r="839" spans="2:14" x14ac:dyDescent="0.2">
      <c r="B839" s="43"/>
      <c r="C839" s="43"/>
      <c r="D839" s="43"/>
      <c r="I839" s="43"/>
      <c r="J839" s="43"/>
      <c r="K839" s="43"/>
      <c r="L839" s="43"/>
      <c r="M839" s="43"/>
      <c r="N839" s="43"/>
    </row>
    <row r="840" spans="2:14" x14ac:dyDescent="0.2">
      <c r="B840" s="43"/>
      <c r="C840" s="43"/>
      <c r="D840" s="43"/>
      <c r="I840" s="43"/>
      <c r="J840" s="43"/>
      <c r="K840" s="43"/>
      <c r="L840" s="43"/>
      <c r="M840" s="43"/>
      <c r="N840" s="43"/>
    </row>
    <row r="841" spans="2:14" x14ac:dyDescent="0.2">
      <c r="B841" s="43"/>
      <c r="C841" s="43"/>
      <c r="D841" s="43"/>
      <c r="I841" s="43"/>
      <c r="J841" s="43"/>
      <c r="K841" s="43"/>
      <c r="L841" s="43"/>
      <c r="M841" s="43"/>
      <c r="N841" s="43"/>
    </row>
    <row r="842" spans="2:14" x14ac:dyDescent="0.2">
      <c r="B842" s="43"/>
      <c r="C842" s="43"/>
      <c r="D842" s="43"/>
      <c r="I842" s="43"/>
      <c r="J842" s="43"/>
      <c r="K842" s="43"/>
      <c r="L842" s="43"/>
      <c r="M842" s="43"/>
      <c r="N842" s="43"/>
    </row>
    <row r="843" spans="2:14" x14ac:dyDescent="0.2">
      <c r="B843" s="43"/>
      <c r="C843" s="43"/>
      <c r="D843" s="43"/>
      <c r="I843" s="43"/>
      <c r="J843" s="43"/>
      <c r="K843" s="43"/>
      <c r="L843" s="43"/>
      <c r="M843" s="43"/>
      <c r="N843" s="43"/>
    </row>
    <row r="844" spans="2:14" x14ac:dyDescent="0.2">
      <c r="B844" s="43"/>
      <c r="C844" s="43"/>
      <c r="D844" s="43"/>
      <c r="I844" s="43"/>
      <c r="J844" s="43"/>
      <c r="K844" s="43"/>
      <c r="L844" s="43"/>
      <c r="M844" s="43"/>
      <c r="N844" s="43"/>
    </row>
    <row r="845" spans="2:14" x14ac:dyDescent="0.2">
      <c r="B845" s="43"/>
      <c r="C845" s="43"/>
      <c r="D845" s="43"/>
      <c r="I845" s="43"/>
      <c r="J845" s="43"/>
      <c r="K845" s="43"/>
      <c r="L845" s="43"/>
      <c r="M845" s="43"/>
      <c r="N845" s="43"/>
    </row>
    <row r="846" spans="2:14" x14ac:dyDescent="0.2">
      <c r="B846" s="43"/>
      <c r="C846" s="43"/>
      <c r="D846" s="43"/>
      <c r="I846" s="43"/>
      <c r="J846" s="43"/>
      <c r="K846" s="43"/>
      <c r="L846" s="43"/>
      <c r="M846" s="43"/>
      <c r="N846" s="43"/>
    </row>
    <row r="847" spans="2:14" x14ac:dyDescent="0.2">
      <c r="B847" s="43"/>
      <c r="C847" s="43"/>
      <c r="D847" s="43"/>
      <c r="I847" s="43"/>
      <c r="J847" s="43"/>
      <c r="K847" s="43"/>
      <c r="L847" s="43"/>
      <c r="M847" s="43"/>
      <c r="N847" s="43"/>
    </row>
    <row r="848" spans="2:14" x14ac:dyDescent="0.2">
      <c r="B848" s="43"/>
      <c r="C848" s="43"/>
      <c r="D848" s="43"/>
      <c r="I848" s="43"/>
      <c r="J848" s="43"/>
      <c r="K848" s="43"/>
      <c r="L848" s="43"/>
      <c r="M848" s="43"/>
      <c r="N848" s="43"/>
    </row>
    <row r="849" spans="2:14" x14ac:dyDescent="0.2">
      <c r="B849" s="43"/>
      <c r="C849" s="43"/>
      <c r="D849" s="43"/>
      <c r="I849" s="43"/>
      <c r="J849" s="43"/>
      <c r="K849" s="43"/>
      <c r="L849" s="43"/>
      <c r="M849" s="43"/>
      <c r="N849" s="43"/>
    </row>
    <row r="850" spans="2:14" x14ac:dyDescent="0.2">
      <c r="B850" s="43"/>
      <c r="C850" s="43"/>
      <c r="D850" s="43"/>
      <c r="I850" s="43"/>
      <c r="J850" s="43"/>
      <c r="K850" s="43"/>
      <c r="L850" s="43"/>
      <c r="M850" s="43"/>
      <c r="N850" s="43"/>
    </row>
    <row r="851" spans="2:14" x14ac:dyDescent="0.2">
      <c r="B851" s="43"/>
      <c r="C851" s="43"/>
      <c r="D851" s="43"/>
      <c r="I851" s="43"/>
      <c r="J851" s="43"/>
      <c r="K851" s="43"/>
      <c r="L851" s="43"/>
      <c r="M851" s="43"/>
      <c r="N851" s="43"/>
    </row>
    <row r="852" spans="2:14" x14ac:dyDescent="0.2">
      <c r="B852" s="43"/>
      <c r="C852" s="43"/>
      <c r="D852" s="43"/>
      <c r="I852" s="43"/>
      <c r="J852" s="43"/>
      <c r="K852" s="43"/>
      <c r="L852" s="43"/>
      <c r="M852" s="43"/>
      <c r="N852" s="43"/>
    </row>
    <row r="853" spans="2:14" x14ac:dyDescent="0.2">
      <c r="B853" s="43"/>
      <c r="C853" s="43"/>
      <c r="D853" s="43"/>
      <c r="I853" s="43"/>
      <c r="J853" s="43"/>
      <c r="K853" s="43"/>
      <c r="L853" s="43"/>
      <c r="M853" s="43"/>
      <c r="N853" s="43"/>
    </row>
    <row r="854" spans="2:14" x14ac:dyDescent="0.2">
      <c r="B854" s="43"/>
      <c r="C854" s="43"/>
      <c r="D854" s="43"/>
      <c r="I854" s="43"/>
      <c r="J854" s="43"/>
      <c r="K854" s="43"/>
      <c r="L854" s="43"/>
      <c r="M854" s="43"/>
      <c r="N854" s="43"/>
    </row>
    <row r="855" spans="2:14" x14ac:dyDescent="0.2">
      <c r="B855" s="43"/>
      <c r="C855" s="43"/>
      <c r="D855" s="43"/>
      <c r="I855" s="43"/>
      <c r="J855" s="43"/>
      <c r="K855" s="43"/>
      <c r="L855" s="43"/>
      <c r="M855" s="43"/>
      <c r="N855" s="43"/>
    </row>
    <row r="856" spans="2:14" x14ac:dyDescent="0.2">
      <c r="B856" s="43"/>
      <c r="C856" s="43"/>
      <c r="D856" s="43"/>
      <c r="I856" s="43"/>
      <c r="J856" s="43"/>
      <c r="K856" s="43"/>
      <c r="L856" s="43"/>
      <c r="M856" s="43"/>
      <c r="N856" s="43"/>
    </row>
    <row r="857" spans="2:14" x14ac:dyDescent="0.2">
      <c r="B857" s="43"/>
      <c r="C857" s="43"/>
      <c r="D857" s="43"/>
      <c r="I857" s="43"/>
      <c r="J857" s="43"/>
      <c r="K857" s="43"/>
      <c r="L857" s="43"/>
      <c r="M857" s="43"/>
      <c r="N857" s="43"/>
    </row>
    <row r="858" spans="2:14" x14ac:dyDescent="0.2">
      <c r="B858" s="43"/>
      <c r="C858" s="43"/>
      <c r="D858" s="43"/>
      <c r="I858" s="43"/>
      <c r="J858" s="43"/>
      <c r="K858" s="43"/>
      <c r="L858" s="43"/>
      <c r="M858" s="43"/>
      <c r="N858" s="43"/>
    </row>
    <row r="859" spans="2:14" x14ac:dyDescent="0.2">
      <c r="B859" s="43"/>
      <c r="C859" s="43"/>
      <c r="D859" s="43"/>
      <c r="I859" s="43"/>
      <c r="J859" s="43"/>
      <c r="K859" s="43"/>
      <c r="L859" s="43"/>
      <c r="M859" s="43"/>
      <c r="N859" s="43"/>
    </row>
    <row r="860" spans="2:14" x14ac:dyDescent="0.2">
      <c r="B860" s="43"/>
      <c r="C860" s="43"/>
      <c r="D860" s="43"/>
      <c r="I860" s="43"/>
      <c r="J860" s="43"/>
      <c r="K860" s="43"/>
      <c r="L860" s="43"/>
      <c r="M860" s="43"/>
      <c r="N860" s="43"/>
    </row>
    <row r="861" spans="2:14" x14ac:dyDescent="0.2">
      <c r="B861" s="43"/>
      <c r="C861" s="43"/>
      <c r="D861" s="43"/>
      <c r="I861" s="43"/>
      <c r="J861" s="43"/>
      <c r="K861" s="43"/>
      <c r="L861" s="43"/>
      <c r="M861" s="43"/>
      <c r="N861" s="43"/>
    </row>
    <row r="862" spans="2:14" x14ac:dyDescent="0.2">
      <c r="B862" s="43"/>
      <c r="C862" s="43"/>
      <c r="D862" s="43"/>
      <c r="I862" s="43"/>
      <c r="J862" s="43"/>
      <c r="K862" s="43"/>
      <c r="L862" s="43"/>
      <c r="M862" s="43"/>
      <c r="N862" s="43"/>
    </row>
    <row r="863" spans="2:14" x14ac:dyDescent="0.2">
      <c r="B863" s="43"/>
      <c r="C863" s="43"/>
      <c r="D863" s="43"/>
      <c r="I863" s="43"/>
      <c r="J863" s="43"/>
      <c r="K863" s="43"/>
      <c r="L863" s="43"/>
      <c r="M863" s="43"/>
      <c r="N863" s="43"/>
    </row>
    <row r="864" spans="2:14" x14ac:dyDescent="0.2">
      <c r="B864" s="43"/>
      <c r="C864" s="43"/>
      <c r="D864" s="43"/>
      <c r="I864" s="43"/>
      <c r="J864" s="43"/>
      <c r="K864" s="43"/>
      <c r="L864" s="43"/>
      <c r="M864" s="43"/>
      <c r="N864" s="43"/>
    </row>
    <row r="865" spans="2:14" x14ac:dyDescent="0.2">
      <c r="B865" s="43"/>
      <c r="C865" s="43"/>
      <c r="D865" s="43"/>
      <c r="I865" s="43"/>
      <c r="J865" s="43"/>
      <c r="K865" s="43"/>
      <c r="L865" s="43"/>
      <c r="M865" s="43"/>
      <c r="N865" s="43"/>
    </row>
    <row r="866" spans="2:14" x14ac:dyDescent="0.2">
      <c r="B866" s="43"/>
      <c r="C866" s="43"/>
      <c r="D866" s="43"/>
      <c r="I866" s="43"/>
      <c r="J866" s="43"/>
      <c r="K866" s="43"/>
      <c r="L866" s="43"/>
      <c r="M866" s="43"/>
      <c r="N866" s="43"/>
    </row>
    <row r="867" spans="2:14" x14ac:dyDescent="0.2">
      <c r="B867" s="43"/>
      <c r="C867" s="43"/>
      <c r="D867" s="43"/>
      <c r="I867" s="43"/>
      <c r="J867" s="43"/>
      <c r="K867" s="43"/>
      <c r="L867" s="43"/>
      <c r="M867" s="43"/>
      <c r="N867" s="43"/>
    </row>
    <row r="868" spans="2:14" x14ac:dyDescent="0.2">
      <c r="B868" s="43"/>
      <c r="C868" s="43"/>
      <c r="D868" s="43"/>
      <c r="I868" s="43"/>
      <c r="J868" s="43"/>
      <c r="K868" s="43"/>
      <c r="L868" s="43"/>
      <c r="M868" s="43"/>
      <c r="N868" s="43"/>
    </row>
    <row r="869" spans="2:14" x14ac:dyDescent="0.2">
      <c r="B869" s="43"/>
      <c r="C869" s="43"/>
      <c r="D869" s="43"/>
      <c r="I869" s="43"/>
      <c r="J869" s="43"/>
      <c r="K869" s="43"/>
      <c r="L869" s="43"/>
      <c r="M869" s="43"/>
      <c r="N869" s="43"/>
    </row>
    <row r="870" spans="2:14" x14ac:dyDescent="0.2">
      <c r="B870" s="43"/>
      <c r="C870" s="43"/>
      <c r="D870" s="43"/>
      <c r="I870" s="43"/>
      <c r="J870" s="43"/>
      <c r="K870" s="43"/>
      <c r="L870" s="43"/>
      <c r="M870" s="43"/>
      <c r="N870" s="43"/>
    </row>
    <row r="871" spans="2:14" x14ac:dyDescent="0.2">
      <c r="B871" s="43"/>
      <c r="C871" s="43"/>
      <c r="D871" s="43"/>
      <c r="I871" s="43"/>
      <c r="J871" s="43"/>
      <c r="K871" s="43"/>
      <c r="L871" s="43"/>
      <c r="M871" s="43"/>
      <c r="N871" s="43"/>
    </row>
    <row r="872" spans="2:14" x14ac:dyDescent="0.2">
      <c r="B872" s="43"/>
      <c r="C872" s="43"/>
      <c r="D872" s="43"/>
      <c r="I872" s="43"/>
      <c r="J872" s="43"/>
      <c r="K872" s="43"/>
      <c r="L872" s="43"/>
      <c r="M872" s="43"/>
      <c r="N872" s="43"/>
    </row>
    <row r="873" spans="2:14" x14ac:dyDescent="0.2">
      <c r="B873" s="43"/>
      <c r="C873" s="43"/>
      <c r="D873" s="43"/>
      <c r="I873" s="43"/>
      <c r="J873" s="43"/>
      <c r="K873" s="43"/>
      <c r="L873" s="43"/>
      <c r="M873" s="43"/>
      <c r="N873" s="43"/>
    </row>
    <row r="874" spans="2:14" x14ac:dyDescent="0.2">
      <c r="B874" s="43"/>
      <c r="C874" s="43"/>
      <c r="D874" s="43"/>
      <c r="I874" s="43"/>
      <c r="J874" s="43"/>
      <c r="K874" s="43"/>
      <c r="L874" s="43"/>
      <c r="M874" s="43"/>
      <c r="N874" s="43"/>
    </row>
    <row r="875" spans="2:14" x14ac:dyDescent="0.2">
      <c r="B875" s="43"/>
      <c r="C875" s="43"/>
      <c r="D875" s="43"/>
      <c r="I875" s="43"/>
      <c r="J875" s="43"/>
      <c r="K875" s="43"/>
      <c r="L875" s="43"/>
      <c r="M875" s="43"/>
      <c r="N875" s="43"/>
    </row>
    <row r="876" spans="2:14" x14ac:dyDescent="0.2">
      <c r="B876" s="43"/>
      <c r="C876" s="43"/>
      <c r="D876" s="43"/>
      <c r="I876" s="43"/>
      <c r="J876" s="43"/>
      <c r="K876" s="43"/>
      <c r="L876" s="43"/>
      <c r="M876" s="43"/>
      <c r="N876" s="43"/>
    </row>
    <row r="877" spans="2:14" x14ac:dyDescent="0.2">
      <c r="B877" s="43"/>
      <c r="C877" s="43"/>
      <c r="D877" s="43"/>
      <c r="I877" s="43"/>
      <c r="J877" s="43"/>
      <c r="K877" s="43"/>
      <c r="L877" s="43"/>
      <c r="M877" s="43"/>
      <c r="N877" s="43"/>
    </row>
    <row r="878" spans="2:14" x14ac:dyDescent="0.2">
      <c r="B878" s="43"/>
      <c r="C878" s="43"/>
      <c r="D878" s="43"/>
      <c r="I878" s="43"/>
      <c r="J878" s="43"/>
      <c r="K878" s="43"/>
      <c r="L878" s="43"/>
      <c r="M878" s="43"/>
      <c r="N878" s="43"/>
    </row>
    <row r="879" spans="2:14" x14ac:dyDescent="0.2">
      <c r="B879" s="43"/>
      <c r="C879" s="43"/>
      <c r="D879" s="43"/>
      <c r="I879" s="43"/>
      <c r="J879" s="43"/>
      <c r="K879" s="43"/>
      <c r="L879" s="43"/>
      <c r="M879" s="43"/>
      <c r="N879" s="43"/>
    </row>
    <row r="880" spans="2:14" x14ac:dyDescent="0.2">
      <c r="B880" s="43"/>
      <c r="C880" s="43"/>
      <c r="D880" s="43"/>
      <c r="I880" s="43"/>
      <c r="J880" s="43"/>
      <c r="K880" s="43"/>
      <c r="L880" s="43"/>
      <c r="M880" s="43"/>
      <c r="N880" s="43"/>
    </row>
    <row r="881" spans="2:14" x14ac:dyDescent="0.2">
      <c r="B881" s="43"/>
      <c r="C881" s="43"/>
      <c r="D881" s="43"/>
      <c r="I881" s="43"/>
      <c r="J881" s="43"/>
      <c r="K881" s="43"/>
      <c r="L881" s="43"/>
      <c r="M881" s="43"/>
      <c r="N881" s="43"/>
    </row>
    <row r="882" spans="2:14" x14ac:dyDescent="0.2">
      <c r="B882" s="43"/>
      <c r="C882" s="43"/>
      <c r="D882" s="43"/>
      <c r="I882" s="43"/>
      <c r="J882" s="43"/>
      <c r="K882" s="43"/>
      <c r="L882" s="43"/>
      <c r="M882" s="43"/>
      <c r="N882" s="43"/>
    </row>
    <row r="883" spans="2:14" x14ac:dyDescent="0.2">
      <c r="B883" s="43"/>
      <c r="C883" s="43"/>
      <c r="D883" s="43"/>
      <c r="I883" s="43"/>
      <c r="J883" s="43"/>
      <c r="K883" s="43"/>
      <c r="L883" s="43"/>
      <c r="M883" s="43"/>
      <c r="N883" s="43"/>
    </row>
    <row r="884" spans="2:14" x14ac:dyDescent="0.2">
      <c r="B884" s="43"/>
      <c r="C884" s="43"/>
      <c r="D884" s="43"/>
      <c r="I884" s="43"/>
      <c r="J884" s="43"/>
      <c r="K884" s="43"/>
      <c r="L884" s="43"/>
      <c r="M884" s="43"/>
      <c r="N884" s="43"/>
    </row>
    <row r="885" spans="2:14" x14ac:dyDescent="0.2">
      <c r="B885" s="43"/>
      <c r="C885" s="43"/>
      <c r="D885" s="43"/>
      <c r="I885" s="43"/>
      <c r="J885" s="43"/>
      <c r="K885" s="43"/>
      <c r="L885" s="43"/>
      <c r="M885" s="43"/>
      <c r="N885" s="43"/>
    </row>
    <row r="886" spans="2:14" x14ac:dyDescent="0.2">
      <c r="B886" s="43"/>
      <c r="C886" s="43"/>
      <c r="D886" s="43"/>
      <c r="I886" s="43"/>
      <c r="J886" s="43"/>
      <c r="K886" s="43"/>
      <c r="L886" s="43"/>
      <c r="M886" s="43"/>
      <c r="N886" s="43"/>
    </row>
    <row r="887" spans="2:14" x14ac:dyDescent="0.2">
      <c r="B887" s="43"/>
      <c r="C887" s="43"/>
      <c r="D887" s="43"/>
      <c r="I887" s="43"/>
      <c r="J887" s="43"/>
      <c r="K887" s="43"/>
      <c r="L887" s="43"/>
      <c r="M887" s="43"/>
      <c r="N887" s="43"/>
    </row>
    <row r="888" spans="2:14" x14ac:dyDescent="0.2">
      <c r="B888" s="43"/>
      <c r="C888" s="43"/>
      <c r="D888" s="43"/>
      <c r="I888" s="43"/>
      <c r="J888" s="43"/>
      <c r="K888" s="43"/>
      <c r="L888" s="43"/>
      <c r="M888" s="43"/>
      <c r="N888" s="43"/>
    </row>
    <row r="889" spans="2:14" x14ac:dyDescent="0.2">
      <c r="B889" s="43"/>
      <c r="C889" s="43"/>
      <c r="D889" s="43"/>
      <c r="I889" s="43"/>
      <c r="J889" s="43"/>
      <c r="K889" s="43"/>
      <c r="L889" s="43"/>
      <c r="M889" s="43"/>
      <c r="N889" s="43"/>
    </row>
    <row r="890" spans="2:14" x14ac:dyDescent="0.2">
      <c r="B890" s="43"/>
      <c r="C890" s="43"/>
      <c r="D890" s="43"/>
      <c r="I890" s="43"/>
      <c r="J890" s="43"/>
      <c r="K890" s="43"/>
      <c r="L890" s="43"/>
      <c r="M890" s="43"/>
      <c r="N890" s="43"/>
    </row>
    <row r="891" spans="2:14" x14ac:dyDescent="0.2">
      <c r="B891" s="43"/>
      <c r="C891" s="43"/>
      <c r="D891" s="43"/>
      <c r="I891" s="43"/>
      <c r="J891" s="43"/>
      <c r="K891" s="43"/>
      <c r="L891" s="43"/>
      <c r="M891" s="43"/>
      <c r="N891" s="43"/>
    </row>
    <row r="892" spans="2:14" x14ac:dyDescent="0.2">
      <c r="B892" s="43"/>
      <c r="C892" s="43"/>
      <c r="D892" s="43"/>
      <c r="I892" s="43"/>
      <c r="J892" s="43"/>
      <c r="K892" s="43"/>
      <c r="L892" s="43"/>
      <c r="M892" s="43"/>
      <c r="N892" s="43"/>
    </row>
    <row r="893" spans="2:14" x14ac:dyDescent="0.2">
      <c r="B893" s="43"/>
      <c r="C893" s="43"/>
      <c r="D893" s="43"/>
      <c r="I893" s="43"/>
      <c r="J893" s="43"/>
      <c r="K893" s="43"/>
      <c r="L893" s="43"/>
      <c r="M893" s="43"/>
      <c r="N893" s="43"/>
    </row>
    <row r="894" spans="2:14" x14ac:dyDescent="0.2">
      <c r="B894" s="43"/>
      <c r="C894" s="43"/>
      <c r="D894" s="43"/>
      <c r="I894" s="43"/>
      <c r="J894" s="43"/>
      <c r="K894" s="43"/>
      <c r="L894" s="43"/>
      <c r="M894" s="43"/>
      <c r="N894" s="43"/>
    </row>
    <row r="895" spans="2:14" x14ac:dyDescent="0.2">
      <c r="B895" s="43"/>
      <c r="C895" s="43"/>
      <c r="D895" s="43"/>
      <c r="I895" s="43"/>
      <c r="J895" s="43"/>
      <c r="K895" s="43"/>
      <c r="L895" s="43"/>
      <c r="M895" s="43"/>
      <c r="N895" s="43"/>
    </row>
    <row r="896" spans="2:14" x14ac:dyDescent="0.2">
      <c r="B896" s="43"/>
      <c r="C896" s="43"/>
      <c r="D896" s="43"/>
      <c r="I896" s="43"/>
      <c r="J896" s="43"/>
      <c r="K896" s="43"/>
      <c r="L896" s="43"/>
      <c r="M896" s="43"/>
      <c r="N896" s="43"/>
    </row>
    <row r="897" spans="2:14" x14ac:dyDescent="0.2">
      <c r="B897" s="43"/>
      <c r="C897" s="43"/>
      <c r="D897" s="43"/>
      <c r="I897" s="43"/>
      <c r="J897" s="43"/>
      <c r="K897" s="43"/>
      <c r="L897" s="43"/>
      <c r="M897" s="43"/>
      <c r="N897" s="43"/>
    </row>
    <row r="898" spans="2:14" x14ac:dyDescent="0.2">
      <c r="B898" s="43"/>
      <c r="C898" s="43"/>
      <c r="D898" s="43"/>
      <c r="I898" s="43"/>
      <c r="J898" s="43"/>
      <c r="K898" s="43"/>
      <c r="L898" s="43"/>
      <c r="M898" s="43"/>
      <c r="N898" s="43"/>
    </row>
    <row r="899" spans="2:14" x14ac:dyDescent="0.2">
      <c r="B899" s="43"/>
      <c r="C899" s="43"/>
      <c r="D899" s="43"/>
      <c r="I899" s="43"/>
      <c r="J899" s="43"/>
      <c r="K899" s="43"/>
      <c r="L899" s="43"/>
      <c r="M899" s="43"/>
      <c r="N899" s="43"/>
    </row>
    <row r="900" spans="2:14" x14ac:dyDescent="0.2">
      <c r="B900" s="43"/>
      <c r="C900" s="43"/>
      <c r="D900" s="43"/>
      <c r="I900" s="43"/>
      <c r="J900" s="43"/>
      <c r="K900" s="43"/>
      <c r="L900" s="43"/>
      <c r="M900" s="43"/>
      <c r="N900" s="43"/>
    </row>
    <row r="901" spans="2:14" x14ac:dyDescent="0.2">
      <c r="B901" s="43"/>
      <c r="C901" s="43"/>
      <c r="D901" s="43"/>
      <c r="I901" s="43"/>
      <c r="J901" s="43"/>
      <c r="K901" s="43"/>
      <c r="L901" s="43"/>
      <c r="M901" s="43"/>
      <c r="N901" s="43"/>
    </row>
    <row r="902" spans="2:14" x14ac:dyDescent="0.2">
      <c r="B902" s="43"/>
      <c r="C902" s="43"/>
      <c r="D902" s="43"/>
      <c r="I902" s="43"/>
      <c r="J902" s="43"/>
      <c r="K902" s="43"/>
      <c r="L902" s="43"/>
      <c r="M902" s="43"/>
      <c r="N902" s="43"/>
    </row>
    <row r="903" spans="2:14" x14ac:dyDescent="0.2">
      <c r="B903" s="43"/>
      <c r="C903" s="43"/>
      <c r="D903" s="43"/>
      <c r="I903" s="43"/>
      <c r="J903" s="43"/>
      <c r="K903" s="43"/>
      <c r="L903" s="43"/>
      <c r="M903" s="43"/>
      <c r="N903" s="43"/>
    </row>
    <row r="904" spans="2:14" x14ac:dyDescent="0.2">
      <c r="B904" s="43"/>
      <c r="C904" s="43"/>
      <c r="D904" s="43"/>
      <c r="I904" s="43"/>
      <c r="J904" s="43"/>
      <c r="K904" s="43"/>
      <c r="L904" s="43"/>
      <c r="M904" s="43"/>
      <c r="N904" s="43"/>
    </row>
    <row r="905" spans="2:14" x14ac:dyDescent="0.2">
      <c r="B905" s="43"/>
      <c r="C905" s="43"/>
      <c r="D905" s="43"/>
      <c r="I905" s="43"/>
      <c r="J905" s="43"/>
      <c r="K905" s="43"/>
      <c r="L905" s="43"/>
      <c r="M905" s="43"/>
      <c r="N905" s="43"/>
    </row>
    <row r="906" spans="2:14" x14ac:dyDescent="0.2">
      <c r="B906" s="43"/>
      <c r="C906" s="43"/>
      <c r="D906" s="43"/>
      <c r="I906" s="43"/>
      <c r="J906" s="43"/>
      <c r="K906" s="43"/>
      <c r="L906" s="43"/>
      <c r="M906" s="43"/>
      <c r="N906" s="43"/>
    </row>
    <row r="907" spans="2:14" x14ac:dyDescent="0.2">
      <c r="B907" s="43"/>
      <c r="C907" s="43"/>
      <c r="D907" s="43"/>
      <c r="I907" s="43"/>
      <c r="J907" s="43"/>
      <c r="K907" s="43"/>
      <c r="L907" s="43"/>
      <c r="M907" s="43"/>
      <c r="N907" s="43"/>
    </row>
    <row r="908" spans="2:14" x14ac:dyDescent="0.2">
      <c r="B908" s="43"/>
      <c r="C908" s="43"/>
      <c r="D908" s="43"/>
      <c r="I908" s="43"/>
      <c r="J908" s="43"/>
      <c r="K908" s="43"/>
      <c r="L908" s="43"/>
      <c r="M908" s="43"/>
      <c r="N908" s="43"/>
    </row>
    <row r="909" spans="2:14" x14ac:dyDescent="0.2">
      <c r="B909" s="43"/>
      <c r="C909" s="43"/>
      <c r="D909" s="43"/>
      <c r="I909" s="43"/>
      <c r="J909" s="43"/>
      <c r="K909" s="43"/>
      <c r="L909" s="43"/>
      <c r="M909" s="43"/>
      <c r="N909" s="43"/>
    </row>
    <row r="910" spans="2:14" x14ac:dyDescent="0.2">
      <c r="B910" s="43"/>
      <c r="C910" s="43"/>
      <c r="D910" s="43"/>
      <c r="I910" s="43"/>
      <c r="J910" s="43"/>
      <c r="K910" s="43"/>
      <c r="L910" s="43"/>
      <c r="M910" s="43"/>
      <c r="N910" s="43"/>
    </row>
    <row r="911" spans="2:14" x14ac:dyDescent="0.2">
      <c r="B911" s="43"/>
      <c r="C911" s="43"/>
      <c r="D911" s="43"/>
      <c r="I911" s="43"/>
      <c r="J911" s="43"/>
      <c r="K911" s="43"/>
      <c r="L911" s="43"/>
      <c r="M911" s="43"/>
      <c r="N911" s="43"/>
    </row>
    <row r="912" spans="2:14" x14ac:dyDescent="0.2">
      <c r="B912" s="43"/>
      <c r="C912" s="43"/>
      <c r="D912" s="43"/>
      <c r="I912" s="43"/>
      <c r="J912" s="43"/>
      <c r="K912" s="43"/>
      <c r="L912" s="43"/>
      <c r="M912" s="43"/>
      <c r="N912" s="43"/>
    </row>
    <row r="913" spans="2:14" x14ac:dyDescent="0.2">
      <c r="B913" s="43"/>
      <c r="C913" s="43"/>
      <c r="D913" s="43"/>
      <c r="I913" s="43"/>
      <c r="J913" s="43"/>
      <c r="K913" s="43"/>
      <c r="L913" s="43"/>
      <c r="M913" s="43"/>
      <c r="N913" s="43"/>
    </row>
    <row r="914" spans="2:14" x14ac:dyDescent="0.2">
      <c r="B914" s="43"/>
      <c r="C914" s="43"/>
      <c r="D914" s="43"/>
      <c r="I914" s="43"/>
      <c r="J914" s="43"/>
      <c r="K914" s="43"/>
      <c r="L914" s="43"/>
      <c r="M914" s="43"/>
      <c r="N914" s="43"/>
    </row>
    <row r="915" spans="2:14" x14ac:dyDescent="0.2">
      <c r="B915" s="43"/>
      <c r="C915" s="43"/>
      <c r="D915" s="43"/>
      <c r="I915" s="43"/>
      <c r="J915" s="43"/>
      <c r="K915" s="43"/>
      <c r="L915" s="43"/>
      <c r="M915" s="43"/>
      <c r="N915" s="43"/>
    </row>
    <row r="916" spans="2:14" x14ac:dyDescent="0.2">
      <c r="B916" s="43"/>
      <c r="C916" s="43"/>
      <c r="D916" s="43"/>
      <c r="I916" s="43"/>
      <c r="J916" s="43"/>
      <c r="K916" s="43"/>
      <c r="L916" s="43"/>
      <c r="M916" s="43"/>
      <c r="N916" s="43"/>
    </row>
    <row r="917" spans="2:14" x14ac:dyDescent="0.2">
      <c r="B917" s="43"/>
      <c r="C917" s="43"/>
      <c r="D917" s="43"/>
      <c r="I917" s="43"/>
      <c r="J917" s="43"/>
      <c r="K917" s="43"/>
      <c r="L917" s="43"/>
      <c r="M917" s="43"/>
      <c r="N917" s="43"/>
    </row>
    <row r="918" spans="2:14" x14ac:dyDescent="0.2">
      <c r="B918" s="43"/>
      <c r="C918" s="43"/>
      <c r="D918" s="43"/>
      <c r="I918" s="43"/>
      <c r="J918" s="43"/>
      <c r="K918" s="43"/>
      <c r="L918" s="43"/>
      <c r="M918" s="43"/>
      <c r="N918" s="43"/>
    </row>
    <row r="919" spans="2:14" x14ac:dyDescent="0.2">
      <c r="B919" s="43"/>
      <c r="C919" s="43"/>
      <c r="D919" s="43"/>
      <c r="I919" s="43"/>
      <c r="J919" s="43"/>
      <c r="K919" s="43"/>
      <c r="L919" s="43"/>
      <c r="M919" s="43"/>
      <c r="N919" s="43"/>
    </row>
    <row r="920" spans="2:14" x14ac:dyDescent="0.2">
      <c r="B920" s="43"/>
      <c r="C920" s="43"/>
      <c r="D920" s="43"/>
      <c r="I920" s="43"/>
      <c r="J920" s="43"/>
      <c r="K920" s="43"/>
      <c r="L920" s="43"/>
      <c r="M920" s="43"/>
      <c r="N920" s="43"/>
    </row>
    <row r="921" spans="2:14" x14ac:dyDescent="0.2">
      <c r="B921" s="43"/>
      <c r="C921" s="43"/>
      <c r="D921" s="43"/>
      <c r="I921" s="43"/>
      <c r="J921" s="43"/>
      <c r="K921" s="43"/>
      <c r="L921" s="43"/>
      <c r="M921" s="43"/>
      <c r="N921" s="43"/>
    </row>
    <row r="922" spans="2:14" x14ac:dyDescent="0.2">
      <c r="B922" s="43"/>
      <c r="C922" s="43"/>
      <c r="D922" s="43"/>
      <c r="I922" s="43"/>
      <c r="J922" s="43"/>
      <c r="K922" s="43"/>
      <c r="L922" s="43"/>
      <c r="M922" s="43"/>
      <c r="N922" s="43"/>
    </row>
    <row r="923" spans="2:14" x14ac:dyDescent="0.2">
      <c r="B923" s="43"/>
      <c r="C923" s="43"/>
      <c r="D923" s="43"/>
      <c r="I923" s="43"/>
      <c r="J923" s="43"/>
      <c r="K923" s="43"/>
      <c r="L923" s="43"/>
      <c r="M923" s="43"/>
      <c r="N923" s="43"/>
    </row>
    <row r="924" spans="2:14" x14ac:dyDescent="0.2">
      <c r="B924" s="43"/>
      <c r="C924" s="43"/>
      <c r="D924" s="43"/>
      <c r="I924" s="43"/>
      <c r="J924" s="43"/>
      <c r="K924" s="43"/>
      <c r="L924" s="43"/>
      <c r="M924" s="43"/>
      <c r="N924" s="43"/>
    </row>
    <row r="925" spans="2:14" x14ac:dyDescent="0.2">
      <c r="B925" s="43"/>
      <c r="C925" s="43"/>
      <c r="D925" s="43"/>
      <c r="I925" s="43"/>
      <c r="J925" s="43"/>
      <c r="K925" s="43"/>
      <c r="L925" s="43"/>
      <c r="M925" s="43"/>
      <c r="N925" s="43"/>
    </row>
    <row r="926" spans="2:14" x14ac:dyDescent="0.2">
      <c r="B926" s="43"/>
      <c r="C926" s="43"/>
      <c r="D926" s="43"/>
      <c r="I926" s="43"/>
      <c r="J926" s="43"/>
      <c r="K926" s="43"/>
      <c r="L926" s="43"/>
      <c r="M926" s="43"/>
      <c r="N926" s="43"/>
    </row>
    <row r="927" spans="2:14" x14ac:dyDescent="0.2">
      <c r="B927" s="43"/>
      <c r="C927" s="43"/>
      <c r="D927" s="43"/>
      <c r="I927" s="43"/>
      <c r="J927" s="43"/>
      <c r="K927" s="43"/>
      <c r="L927" s="43"/>
      <c r="M927" s="43"/>
      <c r="N927" s="43"/>
    </row>
    <row r="928" spans="2:14" x14ac:dyDescent="0.2">
      <c r="B928" s="43"/>
      <c r="C928" s="43"/>
      <c r="D928" s="43"/>
      <c r="I928" s="43"/>
      <c r="J928" s="43"/>
      <c r="K928" s="43"/>
      <c r="L928" s="43"/>
      <c r="M928" s="43"/>
      <c r="N928" s="43"/>
    </row>
    <row r="929" spans="2:14" x14ac:dyDescent="0.2">
      <c r="B929" s="43"/>
      <c r="C929" s="43"/>
      <c r="D929" s="43"/>
      <c r="I929" s="43"/>
      <c r="J929" s="43"/>
      <c r="K929" s="43"/>
      <c r="L929" s="43"/>
      <c r="M929" s="43"/>
      <c r="N929" s="43"/>
    </row>
    <row r="930" spans="2:14" x14ac:dyDescent="0.2">
      <c r="B930" s="43"/>
      <c r="C930" s="43"/>
      <c r="D930" s="43"/>
      <c r="I930" s="43"/>
      <c r="J930" s="43"/>
      <c r="K930" s="43"/>
      <c r="L930" s="43"/>
      <c r="M930" s="43"/>
      <c r="N930" s="43"/>
    </row>
    <row r="931" spans="2:14" x14ac:dyDescent="0.2">
      <c r="B931" s="43"/>
      <c r="C931" s="43"/>
      <c r="D931" s="43"/>
      <c r="I931" s="43"/>
      <c r="J931" s="43"/>
      <c r="K931" s="43"/>
      <c r="L931" s="43"/>
      <c r="M931" s="43"/>
      <c r="N931" s="43"/>
    </row>
    <row r="932" spans="2:14" x14ac:dyDescent="0.2">
      <c r="B932" s="43"/>
      <c r="C932" s="43"/>
      <c r="D932" s="43"/>
      <c r="I932" s="43"/>
      <c r="J932" s="43"/>
      <c r="K932" s="43"/>
      <c r="L932" s="43"/>
      <c r="M932" s="43"/>
      <c r="N932" s="43"/>
    </row>
    <row r="933" spans="2:14" x14ac:dyDescent="0.2">
      <c r="B933" s="43"/>
      <c r="C933" s="43"/>
      <c r="D933" s="43"/>
      <c r="I933" s="43"/>
      <c r="J933" s="43"/>
      <c r="K933" s="43"/>
      <c r="L933" s="43"/>
      <c r="M933" s="43"/>
      <c r="N933" s="43"/>
    </row>
    <row r="934" spans="2:14" x14ac:dyDescent="0.2">
      <c r="B934" s="43"/>
      <c r="C934" s="43"/>
      <c r="D934" s="43"/>
      <c r="I934" s="43"/>
      <c r="J934" s="43"/>
      <c r="K934" s="43"/>
      <c r="L934" s="43"/>
      <c r="M934" s="43"/>
      <c r="N934" s="43"/>
    </row>
    <row r="935" spans="2:14" x14ac:dyDescent="0.2">
      <c r="B935" s="43"/>
      <c r="C935" s="43"/>
      <c r="D935" s="43"/>
      <c r="I935" s="43"/>
      <c r="J935" s="43"/>
      <c r="K935" s="43"/>
      <c r="L935" s="43"/>
      <c r="M935" s="43"/>
      <c r="N935" s="43"/>
    </row>
    <row r="936" spans="2:14" x14ac:dyDescent="0.2">
      <c r="B936" s="43"/>
      <c r="C936" s="43"/>
      <c r="D936" s="43"/>
      <c r="I936" s="43"/>
      <c r="J936" s="43"/>
      <c r="K936" s="43"/>
      <c r="L936" s="43"/>
      <c r="M936" s="43"/>
      <c r="N936" s="43"/>
    </row>
    <row r="937" spans="2:14" x14ac:dyDescent="0.2">
      <c r="B937" s="43"/>
      <c r="C937" s="43"/>
      <c r="D937" s="43"/>
      <c r="I937" s="43"/>
      <c r="J937" s="43"/>
      <c r="K937" s="43"/>
      <c r="L937" s="43"/>
      <c r="M937" s="43"/>
      <c r="N937" s="43"/>
    </row>
    <row r="938" spans="2:14" x14ac:dyDescent="0.2">
      <c r="B938" s="43"/>
      <c r="C938" s="43"/>
      <c r="D938" s="43"/>
      <c r="I938" s="43"/>
      <c r="J938" s="43"/>
      <c r="K938" s="43"/>
      <c r="L938" s="43"/>
      <c r="M938" s="43"/>
      <c r="N938" s="43"/>
    </row>
    <row r="939" spans="2:14" x14ac:dyDescent="0.2">
      <c r="B939" s="43"/>
      <c r="C939" s="43"/>
      <c r="D939" s="43"/>
      <c r="I939" s="43"/>
      <c r="J939" s="43"/>
      <c r="K939" s="43"/>
      <c r="L939" s="43"/>
      <c r="M939" s="43"/>
      <c r="N939" s="43"/>
    </row>
    <row r="940" spans="2:14" x14ac:dyDescent="0.2">
      <c r="B940" s="43"/>
      <c r="C940" s="43"/>
      <c r="D940" s="43"/>
      <c r="I940" s="43"/>
      <c r="J940" s="43"/>
      <c r="K940" s="43"/>
      <c r="L940" s="43"/>
      <c r="M940" s="43"/>
      <c r="N940" s="43"/>
    </row>
    <row r="941" spans="2:14" x14ac:dyDescent="0.2">
      <c r="B941" s="43"/>
      <c r="C941" s="43"/>
      <c r="D941" s="43"/>
      <c r="I941" s="43"/>
      <c r="J941" s="43"/>
      <c r="K941" s="43"/>
      <c r="L941" s="43"/>
      <c r="M941" s="43"/>
      <c r="N941" s="43"/>
    </row>
    <row r="942" spans="2:14" x14ac:dyDescent="0.2">
      <c r="B942" s="43"/>
      <c r="C942" s="43"/>
      <c r="D942" s="43"/>
      <c r="I942" s="43"/>
      <c r="J942" s="43"/>
      <c r="K942" s="43"/>
      <c r="L942" s="43"/>
      <c r="M942" s="43"/>
      <c r="N942" s="43"/>
    </row>
    <row r="943" spans="2:14" x14ac:dyDescent="0.2">
      <c r="B943" s="43"/>
      <c r="C943" s="43"/>
      <c r="D943" s="43"/>
      <c r="I943" s="43"/>
      <c r="J943" s="43"/>
      <c r="K943" s="43"/>
      <c r="L943" s="43"/>
      <c r="M943" s="43"/>
      <c r="N943" s="43"/>
    </row>
    <row r="944" spans="2:14" x14ac:dyDescent="0.2">
      <c r="B944" s="43"/>
      <c r="C944" s="43"/>
      <c r="D944" s="43"/>
      <c r="I944" s="43"/>
      <c r="J944" s="43"/>
      <c r="K944" s="43"/>
      <c r="L944" s="43"/>
      <c r="M944" s="43"/>
      <c r="N944" s="43"/>
    </row>
    <row r="945" spans="2:14" x14ac:dyDescent="0.2">
      <c r="B945" s="43"/>
      <c r="C945" s="43"/>
      <c r="D945" s="43"/>
      <c r="I945" s="43"/>
      <c r="J945" s="43"/>
      <c r="K945" s="43"/>
      <c r="L945" s="43"/>
      <c r="M945" s="43"/>
      <c r="N945" s="43"/>
    </row>
    <row r="946" spans="2:14" x14ac:dyDescent="0.2">
      <c r="B946" s="43"/>
      <c r="C946" s="43"/>
      <c r="D946" s="43"/>
      <c r="I946" s="43"/>
      <c r="J946" s="43"/>
      <c r="K946" s="43"/>
      <c r="L946" s="43"/>
      <c r="M946" s="43"/>
      <c r="N946" s="43"/>
    </row>
    <row r="947" spans="2:14" x14ac:dyDescent="0.2">
      <c r="B947" s="43"/>
      <c r="C947" s="43"/>
      <c r="D947" s="43"/>
      <c r="I947" s="43"/>
      <c r="J947" s="43"/>
      <c r="K947" s="43"/>
      <c r="L947" s="43"/>
      <c r="M947" s="43"/>
      <c r="N947" s="43"/>
    </row>
    <row r="948" spans="2:14" x14ac:dyDescent="0.2">
      <c r="B948" s="43"/>
      <c r="C948" s="43"/>
      <c r="D948" s="43"/>
      <c r="I948" s="43"/>
      <c r="J948" s="43"/>
      <c r="K948" s="43"/>
      <c r="L948" s="43"/>
      <c r="M948" s="43"/>
      <c r="N948" s="43"/>
    </row>
    <row r="949" spans="2:14" x14ac:dyDescent="0.2">
      <c r="B949" s="43"/>
      <c r="C949" s="43"/>
      <c r="D949" s="43"/>
      <c r="I949" s="43"/>
      <c r="J949" s="43"/>
      <c r="K949" s="43"/>
      <c r="L949" s="43"/>
      <c r="M949" s="43"/>
      <c r="N949" s="43"/>
    </row>
    <row r="950" spans="2:14" x14ac:dyDescent="0.2">
      <c r="B950" s="43"/>
      <c r="C950" s="43"/>
      <c r="D950" s="43"/>
      <c r="I950" s="43"/>
      <c r="J950" s="43"/>
      <c r="K950" s="43"/>
      <c r="L950" s="43"/>
      <c r="M950" s="43"/>
      <c r="N950" s="43"/>
    </row>
    <row r="951" spans="2:14" x14ac:dyDescent="0.2">
      <c r="B951" s="43"/>
      <c r="C951" s="43"/>
      <c r="D951" s="43"/>
      <c r="I951" s="43"/>
      <c r="J951" s="43"/>
      <c r="K951" s="43"/>
      <c r="L951" s="43"/>
      <c r="M951" s="43"/>
      <c r="N951" s="43"/>
    </row>
    <row r="952" spans="2:14" x14ac:dyDescent="0.2">
      <c r="B952" s="43"/>
      <c r="C952" s="43"/>
      <c r="D952" s="43"/>
      <c r="I952" s="43"/>
      <c r="J952" s="43"/>
      <c r="K952" s="43"/>
      <c r="L952" s="43"/>
      <c r="M952" s="43"/>
      <c r="N952" s="43"/>
    </row>
    <row r="953" spans="2:14" x14ac:dyDescent="0.2">
      <c r="B953" s="43"/>
      <c r="C953" s="43"/>
      <c r="D953" s="43"/>
      <c r="I953" s="43"/>
      <c r="J953" s="43"/>
      <c r="K953" s="43"/>
      <c r="L953" s="43"/>
      <c r="M953" s="43"/>
      <c r="N953" s="43"/>
    </row>
    <row r="954" spans="2:14" x14ac:dyDescent="0.2">
      <c r="B954" s="43"/>
      <c r="C954" s="43"/>
      <c r="D954" s="43"/>
      <c r="I954" s="43"/>
      <c r="J954" s="43"/>
      <c r="K954" s="43"/>
      <c r="L954" s="43"/>
      <c r="M954" s="43"/>
      <c r="N954" s="43"/>
    </row>
    <row r="955" spans="2:14" x14ac:dyDescent="0.2">
      <c r="B955" s="43"/>
      <c r="C955" s="43"/>
      <c r="D955" s="43"/>
      <c r="I955" s="43"/>
      <c r="J955" s="43"/>
      <c r="K955" s="43"/>
      <c r="L955" s="43"/>
      <c r="M955" s="43"/>
      <c r="N955" s="43"/>
    </row>
    <row r="956" spans="2:14" x14ac:dyDescent="0.2">
      <c r="B956" s="43"/>
      <c r="C956" s="43"/>
      <c r="D956" s="43"/>
      <c r="I956" s="43"/>
      <c r="J956" s="43"/>
      <c r="K956" s="43"/>
      <c r="L956" s="43"/>
      <c r="M956" s="43"/>
      <c r="N956" s="43"/>
    </row>
    <row r="957" spans="2:14" x14ac:dyDescent="0.2">
      <c r="B957" s="43"/>
      <c r="C957" s="43"/>
      <c r="D957" s="43"/>
      <c r="I957" s="43"/>
      <c r="J957" s="43"/>
      <c r="K957" s="43"/>
      <c r="L957" s="43"/>
      <c r="M957" s="43"/>
      <c r="N957" s="43"/>
    </row>
    <row r="958" spans="2:14" x14ac:dyDescent="0.2">
      <c r="B958" s="43"/>
      <c r="C958" s="43"/>
      <c r="D958" s="43"/>
      <c r="I958" s="43"/>
      <c r="J958" s="43"/>
      <c r="K958" s="43"/>
      <c r="L958" s="43"/>
      <c r="M958" s="43"/>
      <c r="N958" s="43"/>
    </row>
    <row r="959" spans="2:14" x14ac:dyDescent="0.2">
      <c r="B959" s="43"/>
      <c r="C959" s="43"/>
      <c r="D959" s="43"/>
      <c r="I959" s="43"/>
      <c r="J959" s="43"/>
      <c r="K959" s="43"/>
      <c r="L959" s="43"/>
      <c r="M959" s="43"/>
      <c r="N959" s="43"/>
    </row>
    <row r="960" spans="2:14" x14ac:dyDescent="0.2">
      <c r="B960" s="43"/>
      <c r="C960" s="43"/>
      <c r="D960" s="43"/>
      <c r="I960" s="43"/>
      <c r="J960" s="43"/>
      <c r="K960" s="43"/>
      <c r="L960" s="43"/>
      <c r="M960" s="43"/>
      <c r="N960" s="43"/>
    </row>
    <row r="961" spans="2:14" x14ac:dyDescent="0.2">
      <c r="B961" s="43"/>
      <c r="C961" s="43"/>
      <c r="D961" s="43"/>
      <c r="I961" s="43"/>
      <c r="J961" s="43"/>
      <c r="K961" s="43"/>
      <c r="L961" s="43"/>
      <c r="M961" s="43"/>
      <c r="N961" s="43"/>
    </row>
    <row r="962" spans="2:14" x14ac:dyDescent="0.2">
      <c r="B962" s="43"/>
      <c r="C962" s="43"/>
      <c r="D962" s="43"/>
      <c r="I962" s="43"/>
      <c r="J962" s="43"/>
      <c r="K962" s="43"/>
      <c r="L962" s="43"/>
      <c r="M962" s="43"/>
      <c r="N962" s="43"/>
    </row>
    <row r="963" spans="2:14" x14ac:dyDescent="0.2">
      <c r="B963" s="43"/>
      <c r="C963" s="43"/>
      <c r="D963" s="43"/>
      <c r="I963" s="43"/>
      <c r="J963" s="43"/>
      <c r="K963" s="43"/>
      <c r="L963" s="43"/>
      <c r="M963" s="43"/>
      <c r="N963" s="43"/>
    </row>
    <row r="964" spans="2:14" x14ac:dyDescent="0.2">
      <c r="B964" s="43"/>
      <c r="C964" s="43"/>
      <c r="D964" s="43"/>
      <c r="I964" s="43"/>
      <c r="J964" s="43"/>
      <c r="K964" s="43"/>
      <c r="L964" s="43"/>
      <c r="M964" s="43"/>
      <c r="N964" s="43"/>
    </row>
    <row r="965" spans="2:14" x14ac:dyDescent="0.2">
      <c r="B965" s="43"/>
      <c r="C965" s="43"/>
      <c r="D965" s="43"/>
      <c r="I965" s="43"/>
      <c r="J965" s="43"/>
      <c r="K965" s="43"/>
      <c r="L965" s="43"/>
      <c r="M965" s="43"/>
      <c r="N965" s="43"/>
    </row>
    <row r="966" spans="2:14" x14ac:dyDescent="0.2">
      <c r="B966" s="43"/>
      <c r="C966" s="43"/>
      <c r="D966" s="43"/>
      <c r="I966" s="43"/>
      <c r="J966" s="43"/>
      <c r="K966" s="43"/>
      <c r="L966" s="43"/>
      <c r="M966" s="43"/>
      <c r="N966" s="43"/>
    </row>
    <row r="967" spans="2:14" x14ac:dyDescent="0.2">
      <c r="B967" s="43"/>
      <c r="C967" s="43"/>
      <c r="D967" s="43"/>
      <c r="I967" s="43"/>
      <c r="J967" s="43"/>
      <c r="K967" s="43"/>
      <c r="L967" s="43"/>
      <c r="M967" s="43"/>
      <c r="N967" s="43"/>
    </row>
    <row r="968" spans="2:14" x14ac:dyDescent="0.2">
      <c r="B968" s="43"/>
      <c r="C968" s="43"/>
      <c r="D968" s="43"/>
      <c r="I968" s="43"/>
      <c r="J968" s="43"/>
      <c r="K968" s="43"/>
      <c r="L968" s="43"/>
      <c r="M968" s="43"/>
      <c r="N968" s="43"/>
    </row>
    <row r="969" spans="2:14" x14ac:dyDescent="0.2">
      <c r="B969" s="43"/>
      <c r="C969" s="43"/>
      <c r="D969" s="43"/>
      <c r="I969" s="43"/>
      <c r="J969" s="43"/>
      <c r="K969" s="43"/>
      <c r="L969" s="43"/>
      <c r="M969" s="43"/>
      <c r="N969" s="43"/>
    </row>
    <row r="970" spans="2:14" x14ac:dyDescent="0.2">
      <c r="B970" s="43"/>
      <c r="C970" s="43"/>
      <c r="D970" s="43"/>
      <c r="I970" s="43"/>
      <c r="J970" s="43"/>
      <c r="K970" s="43"/>
      <c r="L970" s="43"/>
      <c r="M970" s="43"/>
      <c r="N970" s="43"/>
    </row>
    <row r="971" spans="2:14" x14ac:dyDescent="0.2">
      <c r="B971" s="43"/>
      <c r="C971" s="43"/>
      <c r="D971" s="43"/>
      <c r="I971" s="43"/>
      <c r="J971" s="43"/>
      <c r="K971" s="43"/>
      <c r="L971" s="43"/>
      <c r="M971" s="43"/>
      <c r="N971" s="43"/>
    </row>
    <row r="972" spans="2:14" x14ac:dyDescent="0.2">
      <c r="B972" s="43"/>
      <c r="C972" s="43"/>
      <c r="D972" s="43"/>
      <c r="I972" s="43"/>
      <c r="J972" s="43"/>
      <c r="K972" s="43"/>
      <c r="L972" s="43"/>
      <c r="M972" s="43"/>
      <c r="N972" s="43"/>
    </row>
    <row r="973" spans="2:14" x14ac:dyDescent="0.2">
      <c r="B973" s="43"/>
      <c r="C973" s="43"/>
      <c r="D973" s="43"/>
      <c r="I973" s="43"/>
      <c r="J973" s="43"/>
      <c r="K973" s="43"/>
      <c r="L973" s="43"/>
      <c r="M973" s="43"/>
      <c r="N973" s="43"/>
    </row>
    <row r="974" spans="2:14" x14ac:dyDescent="0.2">
      <c r="B974" s="43"/>
      <c r="C974" s="43"/>
      <c r="D974" s="43"/>
      <c r="I974" s="43"/>
      <c r="J974" s="43"/>
      <c r="K974" s="43"/>
      <c r="L974" s="43"/>
      <c r="M974" s="43"/>
      <c r="N974" s="43"/>
    </row>
    <row r="975" spans="2:14" x14ac:dyDescent="0.2">
      <c r="B975" s="43"/>
      <c r="C975" s="43"/>
      <c r="D975" s="43"/>
      <c r="I975" s="43"/>
      <c r="J975" s="43"/>
      <c r="K975" s="43"/>
      <c r="L975" s="43"/>
      <c r="M975" s="43"/>
      <c r="N975" s="43"/>
    </row>
    <row r="976" spans="2:14" x14ac:dyDescent="0.2">
      <c r="B976" s="43"/>
      <c r="C976" s="43"/>
      <c r="D976" s="43"/>
      <c r="I976" s="43"/>
      <c r="J976" s="43"/>
      <c r="K976" s="43"/>
      <c r="L976" s="43"/>
      <c r="M976" s="43"/>
      <c r="N976" s="43"/>
    </row>
    <row r="977" spans="2:14" x14ac:dyDescent="0.2">
      <c r="B977" s="43"/>
      <c r="C977" s="43"/>
      <c r="D977" s="43"/>
      <c r="I977" s="43"/>
      <c r="J977" s="43"/>
      <c r="K977" s="43"/>
      <c r="L977" s="43"/>
      <c r="M977" s="43"/>
      <c r="N977" s="43"/>
    </row>
    <row r="978" spans="2:14" x14ac:dyDescent="0.2">
      <c r="B978" s="43"/>
      <c r="C978" s="43"/>
      <c r="D978" s="43"/>
      <c r="I978" s="43"/>
      <c r="J978" s="43"/>
      <c r="K978" s="43"/>
      <c r="L978" s="43"/>
      <c r="M978" s="43"/>
      <c r="N978" s="43"/>
    </row>
    <row r="979" spans="2:14" x14ac:dyDescent="0.2">
      <c r="B979" s="43"/>
      <c r="C979" s="43"/>
      <c r="D979" s="43"/>
      <c r="I979" s="43"/>
      <c r="J979" s="43"/>
      <c r="K979" s="43"/>
      <c r="L979" s="43"/>
      <c r="M979" s="43"/>
      <c r="N979" s="43"/>
    </row>
    <row r="980" spans="2:14" x14ac:dyDescent="0.2">
      <c r="B980" s="43"/>
      <c r="C980" s="43"/>
      <c r="D980" s="43"/>
      <c r="I980" s="43"/>
      <c r="J980" s="43"/>
      <c r="K980" s="43"/>
      <c r="L980" s="43"/>
      <c r="M980" s="43"/>
      <c r="N980" s="43"/>
    </row>
    <row r="981" spans="2:14" x14ac:dyDescent="0.2">
      <c r="B981" s="43"/>
      <c r="C981" s="43"/>
      <c r="D981" s="43"/>
      <c r="I981" s="43"/>
      <c r="J981" s="43"/>
      <c r="K981" s="43"/>
      <c r="L981" s="43"/>
      <c r="M981" s="43"/>
      <c r="N981" s="43"/>
    </row>
    <row r="982" spans="2:14" x14ac:dyDescent="0.2">
      <c r="B982" s="43"/>
      <c r="C982" s="43"/>
      <c r="D982" s="43"/>
      <c r="I982" s="43"/>
      <c r="J982" s="43"/>
      <c r="K982" s="43"/>
      <c r="L982" s="43"/>
      <c r="M982" s="43"/>
      <c r="N982" s="43"/>
    </row>
    <row r="983" spans="2:14" x14ac:dyDescent="0.2">
      <c r="B983" s="43"/>
      <c r="C983" s="43"/>
      <c r="D983" s="43"/>
      <c r="I983" s="43"/>
      <c r="J983" s="43"/>
      <c r="K983" s="43"/>
      <c r="L983" s="43"/>
      <c r="M983" s="43"/>
      <c r="N983" s="43"/>
    </row>
    <row r="984" spans="2:14" x14ac:dyDescent="0.2">
      <c r="B984" s="43"/>
      <c r="C984" s="43"/>
      <c r="D984" s="43"/>
      <c r="I984" s="43"/>
      <c r="J984" s="43"/>
      <c r="K984" s="43"/>
      <c r="L984" s="43"/>
      <c r="M984" s="43"/>
      <c r="N984" s="43"/>
    </row>
    <row r="985" spans="2:14" x14ac:dyDescent="0.2">
      <c r="B985" s="43"/>
      <c r="C985" s="43"/>
      <c r="D985" s="43"/>
      <c r="I985" s="43"/>
      <c r="J985" s="43"/>
      <c r="K985" s="43"/>
      <c r="L985" s="43"/>
      <c r="M985" s="43"/>
      <c r="N985" s="43"/>
    </row>
    <row r="986" spans="2:14" x14ac:dyDescent="0.2">
      <c r="B986" s="43"/>
      <c r="C986" s="43"/>
      <c r="D986" s="43"/>
      <c r="I986" s="43"/>
      <c r="J986" s="43"/>
      <c r="K986" s="43"/>
      <c r="L986" s="43"/>
      <c r="M986" s="43"/>
      <c r="N986" s="43"/>
    </row>
    <row r="987" spans="2:14" x14ac:dyDescent="0.2">
      <c r="B987" s="43"/>
      <c r="C987" s="43"/>
      <c r="D987" s="43"/>
      <c r="I987" s="43"/>
      <c r="J987" s="43"/>
      <c r="K987" s="43"/>
      <c r="L987" s="43"/>
      <c r="M987" s="43"/>
      <c r="N987" s="43"/>
    </row>
    <row r="988" spans="2:14" x14ac:dyDescent="0.2">
      <c r="B988" s="43"/>
      <c r="C988" s="43"/>
      <c r="D988" s="43"/>
      <c r="I988" s="43"/>
      <c r="J988" s="43"/>
      <c r="K988" s="43"/>
      <c r="L988" s="43"/>
      <c r="M988" s="43"/>
      <c r="N988" s="43"/>
    </row>
    <row r="989" spans="2:14" x14ac:dyDescent="0.2">
      <c r="B989" s="43"/>
      <c r="C989" s="43"/>
      <c r="D989" s="43"/>
      <c r="I989" s="43"/>
      <c r="J989" s="43"/>
      <c r="K989" s="43"/>
      <c r="L989" s="43"/>
      <c r="M989" s="43"/>
      <c r="N989" s="43"/>
    </row>
    <row r="990" spans="2:14" x14ac:dyDescent="0.2">
      <c r="B990" s="43"/>
      <c r="C990" s="43"/>
      <c r="D990" s="43"/>
      <c r="I990" s="43"/>
      <c r="J990" s="43"/>
      <c r="K990" s="43"/>
      <c r="L990" s="43"/>
      <c r="M990" s="43"/>
      <c r="N990" s="43"/>
    </row>
    <row r="991" spans="2:14" x14ac:dyDescent="0.2">
      <c r="B991" s="43"/>
      <c r="C991" s="43"/>
      <c r="D991" s="43"/>
      <c r="I991" s="43"/>
      <c r="J991" s="43"/>
      <c r="K991" s="43"/>
      <c r="L991" s="43"/>
      <c r="M991" s="43"/>
      <c r="N991" s="43"/>
    </row>
    <row r="992" spans="2:14" x14ac:dyDescent="0.2">
      <c r="B992" s="43"/>
      <c r="C992" s="43"/>
      <c r="D992" s="43"/>
      <c r="I992" s="43"/>
      <c r="J992" s="43"/>
      <c r="K992" s="43"/>
      <c r="L992" s="43"/>
      <c r="M992" s="43"/>
      <c r="N992" s="43"/>
    </row>
    <row r="993" spans="2:14" x14ac:dyDescent="0.2">
      <c r="B993" s="43"/>
      <c r="C993" s="43"/>
      <c r="D993" s="43"/>
      <c r="I993" s="43"/>
      <c r="J993" s="43"/>
      <c r="K993" s="43"/>
      <c r="L993" s="43"/>
      <c r="M993" s="43"/>
      <c r="N993" s="43"/>
    </row>
    <row r="994" spans="2:14" x14ac:dyDescent="0.2">
      <c r="B994" s="43"/>
      <c r="C994" s="43"/>
      <c r="D994" s="43"/>
      <c r="I994" s="43"/>
      <c r="J994" s="43"/>
      <c r="K994" s="43"/>
      <c r="L994" s="43"/>
      <c r="M994" s="43"/>
      <c r="N994" s="43"/>
    </row>
    <row r="995" spans="2:14" x14ac:dyDescent="0.2">
      <c r="B995" s="43"/>
      <c r="C995" s="43"/>
      <c r="D995" s="43"/>
      <c r="I995" s="43"/>
      <c r="J995" s="43"/>
      <c r="K995" s="43"/>
      <c r="L995" s="43"/>
      <c r="M995" s="43"/>
      <c r="N995" s="43"/>
    </row>
    <row r="996" spans="2:14" x14ac:dyDescent="0.2">
      <c r="B996" s="43"/>
      <c r="C996" s="43"/>
      <c r="D996" s="43"/>
      <c r="I996" s="43"/>
      <c r="J996" s="43"/>
      <c r="K996" s="43"/>
      <c r="L996" s="43"/>
      <c r="M996" s="43"/>
      <c r="N996" s="43"/>
    </row>
    <row r="997" spans="2:14" x14ac:dyDescent="0.2">
      <c r="B997" s="43"/>
      <c r="C997" s="43"/>
      <c r="D997" s="43"/>
      <c r="I997" s="43"/>
      <c r="J997" s="43"/>
      <c r="K997" s="43"/>
      <c r="L997" s="43"/>
      <c r="M997" s="43"/>
      <c r="N997" s="43"/>
    </row>
    <row r="998" spans="2:14" x14ac:dyDescent="0.2">
      <c r="B998" s="43"/>
      <c r="C998" s="43"/>
      <c r="D998" s="43"/>
      <c r="I998" s="43"/>
      <c r="J998" s="43"/>
      <c r="K998" s="43"/>
      <c r="L998" s="43"/>
      <c r="M998" s="43"/>
      <c r="N998" s="43"/>
    </row>
    <row r="999" spans="2:14" x14ac:dyDescent="0.2">
      <c r="B999" s="43"/>
      <c r="C999" s="43"/>
      <c r="D999" s="43"/>
      <c r="I999" s="43"/>
      <c r="J999" s="43"/>
      <c r="K999" s="43"/>
      <c r="L999" s="43"/>
      <c r="M999" s="43"/>
      <c r="N999" s="43"/>
    </row>
    <row r="1000" spans="2:14" x14ac:dyDescent="0.2">
      <c r="B1000" s="43"/>
      <c r="C1000" s="43"/>
      <c r="D1000" s="43"/>
      <c r="I1000" s="43"/>
      <c r="J1000" s="43"/>
      <c r="K1000" s="43"/>
      <c r="L1000" s="43"/>
      <c r="M1000" s="43"/>
      <c r="N1000" s="43"/>
    </row>
    <row r="1001" spans="2:14" x14ac:dyDescent="0.2">
      <c r="B1001" s="43"/>
      <c r="C1001" s="43"/>
      <c r="D1001" s="43"/>
      <c r="I1001" s="43"/>
      <c r="J1001" s="43"/>
      <c r="K1001" s="43"/>
      <c r="L1001" s="43"/>
      <c r="M1001" s="43"/>
      <c r="N1001" s="43"/>
    </row>
    <row r="1002" spans="2:14" x14ac:dyDescent="0.2">
      <c r="B1002" s="43"/>
      <c r="C1002" s="43"/>
      <c r="D1002" s="43"/>
      <c r="I1002" s="43"/>
      <c r="J1002" s="43"/>
      <c r="K1002" s="43"/>
      <c r="L1002" s="43"/>
      <c r="M1002" s="43"/>
      <c r="N1002" s="43"/>
    </row>
    <row r="1003" spans="2:14" x14ac:dyDescent="0.2">
      <c r="B1003" s="43"/>
      <c r="C1003" s="43"/>
      <c r="D1003" s="43"/>
      <c r="I1003" s="43"/>
      <c r="J1003" s="43"/>
      <c r="K1003" s="43"/>
      <c r="L1003" s="43"/>
      <c r="M1003" s="43"/>
      <c r="N1003" s="43"/>
    </row>
    <row r="1004" spans="2:14" x14ac:dyDescent="0.2">
      <c r="B1004" s="43"/>
      <c r="C1004" s="43"/>
      <c r="D1004" s="43"/>
      <c r="I1004" s="43"/>
      <c r="J1004" s="43"/>
      <c r="K1004" s="43"/>
      <c r="L1004" s="43"/>
      <c r="M1004" s="43"/>
      <c r="N1004" s="43"/>
    </row>
    <row r="1005" spans="2:14" x14ac:dyDescent="0.2">
      <c r="B1005" s="43"/>
      <c r="C1005" s="43"/>
      <c r="D1005" s="43"/>
      <c r="I1005" s="43"/>
      <c r="J1005" s="43"/>
      <c r="K1005" s="43"/>
      <c r="L1005" s="43"/>
      <c r="M1005" s="43"/>
      <c r="N1005" s="43"/>
    </row>
    <row r="1006" spans="2:14" x14ac:dyDescent="0.2">
      <c r="B1006" s="43"/>
      <c r="C1006" s="43"/>
      <c r="D1006" s="43"/>
      <c r="I1006" s="43"/>
      <c r="J1006" s="43"/>
      <c r="K1006" s="43"/>
      <c r="L1006" s="43"/>
      <c r="M1006" s="43"/>
      <c r="N1006" s="43"/>
    </row>
    <row r="1007" spans="2:14" x14ac:dyDescent="0.2">
      <c r="B1007" s="43"/>
      <c r="C1007" s="43"/>
      <c r="D1007" s="43"/>
      <c r="I1007" s="43"/>
      <c r="J1007" s="43"/>
      <c r="K1007" s="43"/>
      <c r="L1007" s="43"/>
      <c r="M1007" s="43"/>
      <c r="N1007" s="43"/>
    </row>
    <row r="1008" spans="2:14" x14ac:dyDescent="0.2">
      <c r="B1008" s="43"/>
      <c r="C1008" s="43"/>
      <c r="D1008" s="43"/>
      <c r="I1008" s="43"/>
      <c r="J1008" s="43"/>
      <c r="K1008" s="43"/>
      <c r="L1008" s="43"/>
      <c r="M1008" s="43"/>
      <c r="N1008" s="43"/>
    </row>
    <row r="1009" spans="2:14" x14ac:dyDescent="0.2">
      <c r="B1009" s="43"/>
      <c r="C1009" s="43"/>
      <c r="D1009" s="43"/>
      <c r="I1009" s="43"/>
      <c r="J1009" s="43"/>
      <c r="K1009" s="43"/>
      <c r="L1009" s="43"/>
      <c r="M1009" s="43"/>
      <c r="N1009" s="43"/>
    </row>
    <row r="1010" spans="2:14" x14ac:dyDescent="0.2">
      <c r="B1010" s="43"/>
      <c r="C1010" s="43"/>
      <c r="D1010" s="43"/>
      <c r="I1010" s="43"/>
      <c r="J1010" s="43"/>
      <c r="K1010" s="43"/>
      <c r="L1010" s="43"/>
      <c r="M1010" s="43"/>
      <c r="N1010" s="43"/>
    </row>
    <row r="1011" spans="2:14" x14ac:dyDescent="0.2">
      <c r="B1011" s="43"/>
      <c r="C1011" s="43"/>
      <c r="D1011" s="43"/>
      <c r="I1011" s="43"/>
      <c r="J1011" s="43"/>
      <c r="K1011" s="43"/>
      <c r="L1011" s="43"/>
      <c r="M1011" s="43"/>
      <c r="N1011" s="43"/>
    </row>
    <row r="1012" spans="2:14" x14ac:dyDescent="0.2">
      <c r="B1012" s="43"/>
      <c r="C1012" s="43"/>
      <c r="D1012" s="43"/>
      <c r="I1012" s="43"/>
      <c r="J1012" s="43"/>
      <c r="K1012" s="43"/>
      <c r="L1012" s="43"/>
      <c r="M1012" s="43"/>
      <c r="N1012" s="43"/>
    </row>
    <row r="1013" spans="2:14" x14ac:dyDescent="0.2">
      <c r="B1013" s="43"/>
      <c r="C1013" s="43"/>
      <c r="D1013" s="43"/>
      <c r="I1013" s="43"/>
      <c r="J1013" s="43"/>
      <c r="K1013" s="43"/>
      <c r="L1013" s="43"/>
      <c r="M1013" s="43"/>
      <c r="N1013" s="43"/>
    </row>
    <row r="1014" spans="2:14" x14ac:dyDescent="0.2">
      <c r="B1014" s="43"/>
      <c r="C1014" s="43"/>
      <c r="D1014" s="43"/>
      <c r="I1014" s="43"/>
      <c r="J1014" s="43"/>
      <c r="K1014" s="43"/>
      <c r="L1014" s="43"/>
      <c r="M1014" s="43"/>
      <c r="N1014" s="43"/>
    </row>
    <row r="1015" spans="2:14" x14ac:dyDescent="0.2">
      <c r="B1015" s="43"/>
      <c r="C1015" s="43"/>
      <c r="D1015" s="43"/>
      <c r="I1015" s="43"/>
      <c r="J1015" s="43"/>
      <c r="K1015" s="43"/>
      <c r="L1015" s="43"/>
      <c r="M1015" s="43"/>
      <c r="N1015" s="43"/>
    </row>
    <row r="1016" spans="2:14" x14ac:dyDescent="0.2">
      <c r="B1016" s="43"/>
      <c r="C1016" s="43"/>
      <c r="D1016" s="43"/>
      <c r="I1016" s="43"/>
      <c r="J1016" s="43"/>
      <c r="K1016" s="43"/>
      <c r="L1016" s="43"/>
      <c r="M1016" s="43"/>
      <c r="N1016" s="43"/>
    </row>
    <row r="1017" spans="2:14" x14ac:dyDescent="0.2">
      <c r="B1017" s="43"/>
      <c r="C1017" s="43"/>
      <c r="D1017" s="43"/>
      <c r="I1017" s="43"/>
      <c r="J1017" s="43"/>
      <c r="K1017" s="43"/>
      <c r="L1017" s="43"/>
      <c r="M1017" s="43"/>
      <c r="N1017" s="43"/>
    </row>
    <row r="1018" spans="2:14" x14ac:dyDescent="0.2">
      <c r="B1018" s="43"/>
      <c r="C1018" s="43"/>
      <c r="D1018" s="43"/>
      <c r="I1018" s="43"/>
      <c r="J1018" s="43"/>
      <c r="K1018" s="43"/>
      <c r="L1018" s="43"/>
      <c r="M1018" s="43"/>
      <c r="N1018" s="43"/>
    </row>
    <row r="1019" spans="2:14" x14ac:dyDescent="0.2">
      <c r="B1019" s="43"/>
      <c r="C1019" s="43"/>
      <c r="D1019" s="43"/>
      <c r="I1019" s="43"/>
      <c r="J1019" s="43"/>
      <c r="K1019" s="43"/>
      <c r="L1019" s="43"/>
      <c r="M1019" s="43"/>
      <c r="N1019" s="43"/>
    </row>
    <row r="1020" spans="2:14" x14ac:dyDescent="0.2">
      <c r="B1020" s="43"/>
      <c r="C1020" s="43"/>
      <c r="D1020" s="43"/>
      <c r="I1020" s="43"/>
      <c r="J1020" s="43"/>
      <c r="K1020" s="43"/>
      <c r="L1020" s="43"/>
      <c r="M1020" s="43"/>
      <c r="N1020" s="43"/>
    </row>
    <row r="1021" spans="2:14" x14ac:dyDescent="0.2">
      <c r="B1021" s="43"/>
      <c r="C1021" s="43"/>
      <c r="D1021" s="43"/>
      <c r="I1021" s="43"/>
      <c r="J1021" s="43"/>
      <c r="K1021" s="43"/>
      <c r="L1021" s="43"/>
      <c r="M1021" s="43"/>
      <c r="N1021" s="43"/>
    </row>
    <row r="1022" spans="2:14" x14ac:dyDescent="0.2">
      <c r="B1022" s="43"/>
      <c r="C1022" s="43"/>
      <c r="D1022" s="43"/>
      <c r="I1022" s="43"/>
      <c r="J1022" s="43"/>
      <c r="K1022" s="43"/>
      <c r="L1022" s="43"/>
      <c r="M1022" s="43"/>
      <c r="N1022" s="43"/>
    </row>
    <row r="1023" spans="2:14" x14ac:dyDescent="0.2">
      <c r="B1023" s="43"/>
      <c r="C1023" s="43"/>
      <c r="D1023" s="43"/>
      <c r="I1023" s="43"/>
      <c r="J1023" s="43"/>
      <c r="K1023" s="43"/>
      <c r="L1023" s="43"/>
      <c r="M1023" s="43"/>
      <c r="N1023" s="43"/>
    </row>
    <row r="1024" spans="2:14" x14ac:dyDescent="0.2">
      <c r="B1024" s="43"/>
      <c r="C1024" s="43"/>
      <c r="D1024" s="43"/>
      <c r="I1024" s="43"/>
      <c r="J1024" s="43"/>
      <c r="K1024" s="43"/>
      <c r="L1024" s="43"/>
      <c r="M1024" s="43"/>
      <c r="N1024" s="43"/>
    </row>
    <row r="1025" spans="2:14" x14ac:dyDescent="0.2">
      <c r="B1025" s="43"/>
      <c r="C1025" s="43"/>
      <c r="D1025" s="43"/>
      <c r="I1025" s="43"/>
      <c r="J1025" s="43"/>
      <c r="K1025" s="43"/>
      <c r="L1025" s="43"/>
      <c r="M1025" s="43"/>
      <c r="N1025" s="43"/>
    </row>
    <row r="1026" spans="2:14" x14ac:dyDescent="0.2">
      <c r="B1026" s="43"/>
      <c r="C1026" s="43"/>
      <c r="D1026" s="43"/>
      <c r="I1026" s="43"/>
      <c r="J1026" s="43"/>
      <c r="K1026" s="43"/>
      <c r="L1026" s="43"/>
      <c r="M1026" s="43"/>
      <c r="N1026" s="43"/>
    </row>
    <row r="1027" spans="2:14" x14ac:dyDescent="0.2">
      <c r="B1027" s="43"/>
      <c r="C1027" s="43"/>
      <c r="D1027" s="43"/>
      <c r="I1027" s="43"/>
      <c r="J1027" s="43"/>
      <c r="K1027" s="43"/>
      <c r="L1027" s="43"/>
      <c r="M1027" s="43"/>
      <c r="N1027" s="43"/>
    </row>
    <row r="1028" spans="2:14" x14ac:dyDescent="0.2">
      <c r="B1028" s="43"/>
      <c r="C1028" s="43"/>
      <c r="D1028" s="43"/>
      <c r="I1028" s="43"/>
      <c r="J1028" s="43"/>
      <c r="K1028" s="43"/>
      <c r="L1028" s="43"/>
      <c r="M1028" s="43"/>
      <c r="N1028" s="43"/>
    </row>
    <row r="1029" spans="2:14" x14ac:dyDescent="0.2">
      <c r="B1029" s="43"/>
      <c r="C1029" s="43"/>
      <c r="D1029" s="43"/>
      <c r="I1029" s="43"/>
      <c r="J1029" s="43"/>
      <c r="K1029" s="43"/>
      <c r="L1029" s="43"/>
      <c r="M1029" s="43"/>
      <c r="N1029" s="43"/>
    </row>
    <row r="1030" spans="2:14" x14ac:dyDescent="0.2">
      <c r="B1030" s="43"/>
      <c r="C1030" s="43"/>
      <c r="D1030" s="43"/>
      <c r="I1030" s="43"/>
      <c r="J1030" s="43"/>
      <c r="K1030" s="43"/>
      <c r="L1030" s="43"/>
      <c r="M1030" s="43"/>
      <c r="N1030" s="43"/>
    </row>
    <row r="1031" spans="2:14" x14ac:dyDescent="0.2">
      <c r="B1031" s="43"/>
      <c r="C1031" s="43"/>
      <c r="D1031" s="43"/>
      <c r="I1031" s="43"/>
      <c r="J1031" s="43"/>
      <c r="K1031" s="43"/>
      <c r="L1031" s="43"/>
      <c r="M1031" s="43"/>
      <c r="N1031" s="43"/>
    </row>
    <row r="1032" spans="2:14" x14ac:dyDescent="0.2">
      <c r="B1032" s="43"/>
      <c r="C1032" s="43"/>
      <c r="D1032" s="43"/>
      <c r="I1032" s="43"/>
      <c r="J1032" s="43"/>
      <c r="K1032" s="43"/>
      <c r="L1032" s="43"/>
      <c r="M1032" s="43"/>
      <c r="N1032" s="43"/>
    </row>
    <row r="1033" spans="2:14" x14ac:dyDescent="0.2">
      <c r="B1033" s="43"/>
      <c r="C1033" s="43"/>
      <c r="D1033" s="43"/>
      <c r="I1033" s="43"/>
      <c r="J1033" s="43"/>
      <c r="K1033" s="43"/>
      <c r="L1033" s="43"/>
      <c r="M1033" s="43"/>
      <c r="N1033" s="43"/>
    </row>
    <row r="1034" spans="2:14" x14ac:dyDescent="0.2">
      <c r="B1034" s="43"/>
      <c r="C1034" s="43"/>
      <c r="D1034" s="43"/>
      <c r="I1034" s="43"/>
      <c r="J1034" s="43"/>
      <c r="K1034" s="43"/>
      <c r="L1034" s="43"/>
      <c r="M1034" s="43"/>
      <c r="N1034" s="43"/>
    </row>
    <row r="1035" spans="2:14" x14ac:dyDescent="0.2">
      <c r="B1035" s="43"/>
      <c r="C1035" s="43"/>
      <c r="D1035" s="43"/>
      <c r="I1035" s="43"/>
      <c r="J1035" s="43"/>
      <c r="K1035" s="43"/>
      <c r="L1035" s="43"/>
      <c r="M1035" s="43"/>
      <c r="N1035" s="43"/>
    </row>
    <row r="1036" spans="2:14" x14ac:dyDescent="0.2">
      <c r="B1036" s="43"/>
      <c r="C1036" s="43"/>
      <c r="D1036" s="43"/>
      <c r="I1036" s="43"/>
      <c r="J1036" s="43"/>
      <c r="K1036" s="43"/>
      <c r="L1036" s="43"/>
      <c r="M1036" s="43"/>
      <c r="N1036" s="43"/>
    </row>
    <row r="1037" spans="2:14" x14ac:dyDescent="0.2">
      <c r="B1037" s="43"/>
      <c r="C1037" s="43"/>
      <c r="D1037" s="43"/>
      <c r="I1037" s="43"/>
      <c r="J1037" s="43"/>
      <c r="K1037" s="43"/>
      <c r="L1037" s="43"/>
      <c r="M1037" s="43"/>
      <c r="N1037" s="43"/>
    </row>
    <row r="1038" spans="2:14" x14ac:dyDescent="0.2">
      <c r="B1038" s="43"/>
      <c r="C1038" s="43"/>
      <c r="D1038" s="43"/>
      <c r="I1038" s="43"/>
      <c r="J1038" s="43"/>
      <c r="K1038" s="43"/>
      <c r="L1038" s="43"/>
      <c r="M1038" s="43"/>
      <c r="N1038" s="43"/>
    </row>
    <row r="1039" spans="2:14" x14ac:dyDescent="0.2">
      <c r="B1039" s="43"/>
      <c r="C1039" s="43"/>
      <c r="D1039" s="43"/>
      <c r="I1039" s="43"/>
      <c r="J1039" s="43"/>
      <c r="K1039" s="43"/>
      <c r="L1039" s="43"/>
      <c r="M1039" s="43"/>
      <c r="N1039" s="43"/>
    </row>
    <row r="1040" spans="2:14" x14ac:dyDescent="0.2">
      <c r="B1040" s="43"/>
      <c r="C1040" s="43"/>
      <c r="D1040" s="43"/>
      <c r="I1040" s="43"/>
      <c r="J1040" s="43"/>
      <c r="K1040" s="43"/>
      <c r="L1040" s="43"/>
      <c r="M1040" s="43"/>
      <c r="N1040" s="43"/>
    </row>
    <row r="1041" spans="2:14" x14ac:dyDescent="0.2">
      <c r="B1041" s="43"/>
      <c r="C1041" s="43"/>
      <c r="D1041" s="43"/>
      <c r="I1041" s="43"/>
      <c r="J1041" s="43"/>
      <c r="K1041" s="43"/>
      <c r="L1041" s="43"/>
      <c r="M1041" s="43"/>
      <c r="N1041" s="43"/>
    </row>
    <row r="1042" spans="2:14" x14ac:dyDescent="0.2">
      <c r="B1042" s="43"/>
      <c r="C1042" s="43"/>
      <c r="D1042" s="43"/>
      <c r="I1042" s="43"/>
      <c r="J1042" s="43"/>
      <c r="K1042" s="43"/>
      <c r="L1042" s="43"/>
      <c r="M1042" s="43"/>
      <c r="N1042" s="43"/>
    </row>
    <row r="1043" spans="2:14" x14ac:dyDescent="0.2">
      <c r="B1043" s="43"/>
      <c r="C1043" s="43"/>
      <c r="D1043" s="43"/>
      <c r="I1043" s="43"/>
      <c r="J1043" s="43"/>
      <c r="K1043" s="43"/>
      <c r="L1043" s="43"/>
      <c r="M1043" s="43"/>
      <c r="N1043" s="43"/>
    </row>
    <row r="1044" spans="2:14" x14ac:dyDescent="0.2">
      <c r="B1044" s="43"/>
      <c r="C1044" s="43"/>
      <c r="D1044" s="43"/>
      <c r="I1044" s="43"/>
      <c r="J1044" s="43"/>
      <c r="K1044" s="43"/>
      <c r="L1044" s="43"/>
      <c r="M1044" s="43"/>
      <c r="N1044" s="43"/>
    </row>
    <row r="1045" spans="2:14" x14ac:dyDescent="0.2">
      <c r="B1045" s="43"/>
      <c r="C1045" s="43"/>
      <c r="D1045" s="43"/>
      <c r="I1045" s="43"/>
      <c r="J1045" s="43"/>
      <c r="K1045" s="43"/>
      <c r="L1045" s="43"/>
      <c r="M1045" s="43"/>
      <c r="N1045" s="43"/>
    </row>
    <row r="1046" spans="2:14" x14ac:dyDescent="0.2">
      <c r="B1046" s="43"/>
      <c r="C1046" s="43"/>
      <c r="D1046" s="43"/>
      <c r="I1046" s="43"/>
      <c r="J1046" s="43"/>
      <c r="K1046" s="43"/>
      <c r="L1046" s="43"/>
      <c r="M1046" s="43"/>
      <c r="N1046" s="43"/>
    </row>
    <row r="1047" spans="2:14" x14ac:dyDescent="0.2">
      <c r="B1047" s="43"/>
      <c r="C1047" s="43"/>
      <c r="D1047" s="43"/>
      <c r="I1047" s="43"/>
      <c r="J1047" s="43"/>
      <c r="K1047" s="43"/>
      <c r="L1047" s="43"/>
      <c r="M1047" s="43"/>
      <c r="N1047" s="43"/>
    </row>
    <row r="1048" spans="2:14" x14ac:dyDescent="0.2">
      <c r="B1048" s="43"/>
      <c r="C1048" s="43"/>
      <c r="D1048" s="43"/>
      <c r="I1048" s="43"/>
      <c r="J1048" s="43"/>
      <c r="K1048" s="43"/>
      <c r="L1048" s="43"/>
      <c r="M1048" s="43"/>
      <c r="N1048" s="43"/>
    </row>
    <row r="1049" spans="2:14" x14ac:dyDescent="0.2">
      <c r="B1049" s="43"/>
      <c r="C1049" s="43"/>
      <c r="D1049" s="43"/>
      <c r="I1049" s="43"/>
      <c r="J1049" s="43"/>
      <c r="K1049" s="43"/>
      <c r="L1049" s="43"/>
      <c r="M1049" s="43"/>
      <c r="N1049" s="43"/>
    </row>
    <row r="1050" spans="2:14" x14ac:dyDescent="0.2">
      <c r="B1050" s="43"/>
      <c r="C1050" s="43"/>
      <c r="D1050" s="43"/>
      <c r="I1050" s="43"/>
      <c r="J1050" s="43"/>
      <c r="K1050" s="43"/>
      <c r="L1050" s="43"/>
      <c r="M1050" s="43"/>
      <c r="N1050" s="43"/>
    </row>
    <row r="1051" spans="2:14" x14ac:dyDescent="0.2">
      <c r="B1051" s="43"/>
      <c r="C1051" s="43"/>
      <c r="D1051" s="43"/>
      <c r="I1051" s="43"/>
      <c r="J1051" s="43"/>
      <c r="K1051" s="43"/>
      <c r="L1051" s="43"/>
      <c r="M1051" s="43"/>
      <c r="N1051" s="43"/>
    </row>
    <row r="1052" spans="2:14" x14ac:dyDescent="0.2">
      <c r="B1052" s="43"/>
      <c r="C1052" s="43"/>
      <c r="D1052" s="43"/>
      <c r="I1052" s="43"/>
      <c r="J1052" s="43"/>
      <c r="K1052" s="43"/>
      <c r="L1052" s="43"/>
      <c r="M1052" s="43"/>
      <c r="N1052" s="43"/>
    </row>
    <row r="1053" spans="2:14" x14ac:dyDescent="0.2">
      <c r="B1053" s="43"/>
      <c r="C1053" s="43"/>
      <c r="D1053" s="43"/>
      <c r="I1053" s="43"/>
      <c r="J1053" s="43"/>
      <c r="K1053" s="43"/>
      <c r="L1053" s="43"/>
      <c r="M1053" s="43"/>
      <c r="N1053" s="43"/>
    </row>
    <row r="1054" spans="2:14" x14ac:dyDescent="0.2">
      <c r="B1054" s="43"/>
      <c r="C1054" s="43"/>
      <c r="D1054" s="43"/>
      <c r="I1054" s="43"/>
      <c r="J1054" s="43"/>
      <c r="K1054" s="43"/>
      <c r="L1054" s="43"/>
      <c r="M1054" s="43"/>
      <c r="N1054" s="43"/>
    </row>
    <row r="1055" spans="2:14" x14ac:dyDescent="0.2">
      <c r="B1055" s="43"/>
      <c r="C1055" s="43"/>
      <c r="D1055" s="43"/>
      <c r="I1055" s="43"/>
      <c r="J1055" s="43"/>
      <c r="K1055" s="43"/>
      <c r="L1055" s="43"/>
      <c r="M1055" s="43"/>
      <c r="N1055" s="43"/>
    </row>
    <row r="1056" spans="2:14" x14ac:dyDescent="0.2">
      <c r="B1056" s="43"/>
      <c r="C1056" s="43"/>
      <c r="D1056" s="43"/>
      <c r="I1056" s="43"/>
      <c r="J1056" s="43"/>
      <c r="K1056" s="43"/>
      <c r="L1056" s="43"/>
      <c r="M1056" s="43"/>
      <c r="N1056" s="43"/>
    </row>
    <row r="1057" spans="2:14" x14ac:dyDescent="0.2">
      <c r="B1057" s="43"/>
      <c r="C1057" s="43"/>
      <c r="D1057" s="43"/>
      <c r="I1057" s="43"/>
      <c r="J1057" s="43"/>
      <c r="K1057" s="43"/>
      <c r="L1057" s="43"/>
      <c r="M1057" s="43"/>
      <c r="N1057" s="43"/>
    </row>
    <row r="1058" spans="2:14" x14ac:dyDescent="0.2">
      <c r="B1058" s="43"/>
      <c r="C1058" s="43"/>
      <c r="D1058" s="43"/>
      <c r="I1058" s="43"/>
      <c r="J1058" s="43"/>
      <c r="K1058" s="43"/>
      <c r="L1058" s="43"/>
      <c r="M1058" s="43"/>
      <c r="N1058" s="43"/>
    </row>
    <row r="1059" spans="2:14" x14ac:dyDescent="0.2">
      <c r="B1059" s="43"/>
      <c r="C1059" s="43"/>
      <c r="D1059" s="43"/>
      <c r="I1059" s="43"/>
      <c r="J1059" s="43"/>
      <c r="K1059" s="43"/>
      <c r="L1059" s="43"/>
      <c r="M1059" s="43"/>
      <c r="N1059" s="43"/>
    </row>
    <row r="1060" spans="2:14" x14ac:dyDescent="0.2">
      <c r="B1060" s="43"/>
      <c r="C1060" s="43"/>
      <c r="D1060" s="43"/>
      <c r="I1060" s="43"/>
      <c r="J1060" s="43"/>
      <c r="K1060" s="43"/>
      <c r="L1060" s="43"/>
      <c r="M1060" s="43"/>
      <c r="N1060" s="43"/>
    </row>
    <row r="1061" spans="2:14" x14ac:dyDescent="0.2">
      <c r="B1061" s="43"/>
      <c r="C1061" s="43"/>
      <c r="D1061" s="43"/>
      <c r="I1061" s="43"/>
      <c r="J1061" s="43"/>
      <c r="K1061" s="43"/>
      <c r="L1061" s="43"/>
      <c r="M1061" s="43"/>
      <c r="N1061" s="43"/>
    </row>
    <row r="1062" spans="2:14" x14ac:dyDescent="0.2">
      <c r="B1062" s="43"/>
      <c r="C1062" s="43"/>
      <c r="D1062" s="43"/>
      <c r="I1062" s="43"/>
      <c r="J1062" s="43"/>
      <c r="K1062" s="43"/>
      <c r="L1062" s="43"/>
      <c r="M1062" s="43"/>
      <c r="N1062" s="43"/>
    </row>
    <row r="1063" spans="2:14" x14ac:dyDescent="0.2">
      <c r="B1063" s="43"/>
      <c r="C1063" s="43"/>
      <c r="D1063" s="43"/>
      <c r="I1063" s="43"/>
      <c r="J1063" s="43"/>
      <c r="K1063" s="43"/>
      <c r="L1063" s="43"/>
      <c r="M1063" s="43"/>
      <c r="N1063" s="43"/>
    </row>
    <row r="1064" spans="2:14" x14ac:dyDescent="0.2">
      <c r="B1064" s="43"/>
      <c r="C1064" s="43"/>
      <c r="D1064" s="43"/>
      <c r="I1064" s="43"/>
      <c r="J1064" s="43"/>
      <c r="K1064" s="43"/>
      <c r="L1064" s="43"/>
      <c r="M1064" s="43"/>
      <c r="N1064" s="43"/>
    </row>
    <row r="1065" spans="2:14" x14ac:dyDescent="0.2">
      <c r="B1065" s="43"/>
      <c r="C1065" s="43"/>
      <c r="D1065" s="43"/>
      <c r="I1065" s="43"/>
      <c r="J1065" s="43"/>
      <c r="K1065" s="43"/>
      <c r="L1065" s="43"/>
      <c r="M1065" s="43"/>
      <c r="N1065" s="43"/>
    </row>
    <row r="1066" spans="2:14" x14ac:dyDescent="0.2">
      <c r="B1066" s="43"/>
      <c r="C1066" s="43"/>
      <c r="D1066" s="43"/>
      <c r="I1066" s="43"/>
      <c r="J1066" s="43"/>
      <c r="K1066" s="43"/>
      <c r="L1066" s="43"/>
      <c r="M1066" s="43"/>
      <c r="N1066" s="43"/>
    </row>
    <row r="1067" spans="2:14" x14ac:dyDescent="0.2">
      <c r="B1067" s="43"/>
      <c r="C1067" s="43"/>
      <c r="D1067" s="43"/>
      <c r="I1067" s="43"/>
      <c r="J1067" s="43"/>
      <c r="K1067" s="43"/>
      <c r="L1067" s="43"/>
      <c r="M1067" s="43"/>
      <c r="N1067" s="43"/>
    </row>
    <row r="1068" spans="2:14" x14ac:dyDescent="0.2">
      <c r="B1068" s="43"/>
      <c r="C1068" s="43"/>
      <c r="D1068" s="43"/>
      <c r="I1068" s="43"/>
      <c r="J1068" s="43"/>
      <c r="K1068" s="43"/>
      <c r="L1068" s="43"/>
      <c r="M1068" s="43"/>
      <c r="N1068" s="43"/>
    </row>
    <row r="1069" spans="2:14" x14ac:dyDescent="0.2">
      <c r="I1069" s="43"/>
      <c r="J1069" s="43"/>
      <c r="K1069" s="43"/>
      <c r="L1069" s="43"/>
      <c r="M1069" s="43"/>
      <c r="N1069" s="43"/>
    </row>
    <row r="1070" spans="2:14" x14ac:dyDescent="0.2">
      <c r="I1070" s="43"/>
      <c r="J1070" s="43"/>
      <c r="K1070" s="43"/>
      <c r="L1070" s="43"/>
      <c r="M1070" s="43"/>
      <c r="N1070" s="43"/>
    </row>
    <row r="1071" spans="2:14" x14ac:dyDescent="0.2">
      <c r="I1071" s="43"/>
      <c r="J1071" s="43"/>
      <c r="K1071" s="43"/>
      <c r="L1071" s="43"/>
      <c r="M1071" s="43"/>
      <c r="N1071" s="43"/>
    </row>
    <row r="1072" spans="2:14" x14ac:dyDescent="0.2">
      <c r="I1072" s="43"/>
      <c r="J1072" s="43"/>
      <c r="K1072" s="43"/>
      <c r="L1072" s="43"/>
      <c r="M1072" s="43"/>
      <c r="N1072" s="43"/>
    </row>
    <row r="1073" spans="9:14" x14ac:dyDescent="0.2">
      <c r="I1073" s="43"/>
      <c r="J1073" s="43"/>
      <c r="K1073" s="43"/>
      <c r="L1073" s="43"/>
      <c r="M1073" s="43"/>
      <c r="N1073" s="43"/>
    </row>
    <row r="1074" spans="9:14" x14ac:dyDescent="0.2">
      <c r="I1074" s="43"/>
      <c r="J1074" s="43"/>
      <c r="K1074" s="43"/>
      <c r="L1074" s="43"/>
      <c r="M1074" s="43"/>
      <c r="N1074" s="43"/>
    </row>
    <row r="1075" spans="9:14" x14ac:dyDescent="0.2">
      <c r="I1075" s="43"/>
      <c r="J1075" s="43"/>
      <c r="K1075" s="43"/>
      <c r="L1075" s="43"/>
      <c r="M1075" s="43"/>
      <c r="N1075" s="43"/>
    </row>
    <row r="1076" spans="9:14" x14ac:dyDescent="0.2">
      <c r="I1076" s="43"/>
      <c r="J1076" s="43"/>
      <c r="K1076" s="43"/>
      <c r="L1076" s="43"/>
      <c r="M1076" s="43"/>
      <c r="N1076" s="43"/>
    </row>
    <row r="1077" spans="9:14" x14ac:dyDescent="0.2">
      <c r="I1077" s="43"/>
      <c r="J1077" s="43"/>
      <c r="K1077" s="43"/>
      <c r="L1077" s="43"/>
      <c r="M1077" s="43"/>
      <c r="N1077" s="43"/>
    </row>
    <row r="1078" spans="9:14" x14ac:dyDescent="0.2">
      <c r="I1078" s="43"/>
      <c r="J1078" s="43"/>
      <c r="K1078" s="43"/>
      <c r="L1078" s="43"/>
      <c r="M1078" s="43"/>
      <c r="N1078" s="43"/>
    </row>
    <row r="1079" spans="9:14" x14ac:dyDescent="0.2">
      <c r="I1079" s="43"/>
      <c r="J1079" s="43"/>
      <c r="K1079" s="43"/>
      <c r="L1079" s="43"/>
      <c r="M1079" s="43"/>
      <c r="N1079" s="43"/>
    </row>
    <row r="1080" spans="9:14" x14ac:dyDescent="0.2">
      <c r="I1080" s="43"/>
      <c r="J1080" s="43"/>
      <c r="K1080" s="43"/>
      <c r="L1080" s="43"/>
      <c r="M1080" s="43"/>
      <c r="N1080" s="43"/>
    </row>
    <row r="1081" spans="9:14" x14ac:dyDescent="0.2">
      <c r="I1081" s="43"/>
      <c r="J1081" s="43"/>
      <c r="K1081" s="43"/>
      <c r="L1081" s="43"/>
      <c r="M1081" s="43"/>
      <c r="N1081" s="43"/>
    </row>
    <row r="1082" spans="9:14" x14ac:dyDescent="0.2">
      <c r="I1082" s="43"/>
      <c r="J1082" s="43"/>
      <c r="K1082" s="43"/>
      <c r="L1082" s="43"/>
      <c r="M1082" s="43"/>
      <c r="N1082" s="43"/>
    </row>
    <row r="1083" spans="9:14" x14ac:dyDescent="0.2">
      <c r="I1083" s="43"/>
      <c r="J1083" s="43"/>
      <c r="K1083" s="43"/>
      <c r="L1083" s="43"/>
      <c r="M1083" s="43"/>
      <c r="N1083" s="43"/>
    </row>
    <row r="1084" spans="9:14" x14ac:dyDescent="0.2">
      <c r="I1084" s="43"/>
      <c r="J1084" s="43"/>
      <c r="K1084" s="43"/>
      <c r="L1084" s="43"/>
      <c r="M1084" s="43"/>
      <c r="N1084" s="43"/>
    </row>
    <row r="1085" spans="9:14" x14ac:dyDescent="0.2">
      <c r="I1085" s="43"/>
      <c r="J1085" s="43"/>
      <c r="K1085" s="43"/>
      <c r="L1085" s="43"/>
      <c r="M1085" s="43"/>
      <c r="N1085" s="43"/>
    </row>
    <row r="1086" spans="9:14" x14ac:dyDescent="0.2">
      <c r="I1086" s="43"/>
      <c r="J1086" s="43"/>
      <c r="K1086" s="43"/>
      <c r="L1086" s="43"/>
      <c r="M1086" s="43"/>
      <c r="N1086" s="43"/>
    </row>
    <row r="1087" spans="9:14" x14ac:dyDescent="0.2">
      <c r="I1087" s="43"/>
      <c r="J1087" s="43"/>
      <c r="K1087" s="43"/>
      <c r="L1087" s="43"/>
      <c r="M1087" s="43"/>
      <c r="N1087" s="43"/>
    </row>
    <row r="1088" spans="9:14" x14ac:dyDescent="0.2">
      <c r="I1088" s="43"/>
      <c r="J1088" s="43"/>
      <c r="K1088" s="43"/>
      <c r="L1088" s="43"/>
      <c r="M1088" s="43"/>
      <c r="N1088" s="43"/>
    </row>
    <row r="1089" spans="9:14" x14ac:dyDescent="0.2">
      <c r="I1089" s="43"/>
      <c r="J1089" s="43"/>
      <c r="K1089" s="43"/>
      <c r="L1089" s="43"/>
      <c r="M1089" s="43"/>
      <c r="N1089" s="43"/>
    </row>
    <row r="1090" spans="9:14" x14ac:dyDescent="0.2">
      <c r="I1090" s="43"/>
      <c r="J1090" s="43"/>
      <c r="K1090" s="43"/>
      <c r="L1090" s="43"/>
      <c r="M1090" s="43"/>
      <c r="N1090" s="43"/>
    </row>
    <row r="1091" spans="9:14" x14ac:dyDescent="0.2">
      <c r="I1091" s="43"/>
      <c r="J1091" s="43"/>
      <c r="K1091" s="43"/>
      <c r="L1091" s="43"/>
      <c r="M1091" s="43"/>
      <c r="N1091" s="43"/>
    </row>
    <row r="1092" spans="9:14" x14ac:dyDescent="0.2">
      <c r="I1092" s="43"/>
      <c r="J1092" s="43"/>
      <c r="K1092" s="43"/>
      <c r="L1092" s="43"/>
      <c r="M1092" s="43"/>
      <c r="N1092" s="43"/>
    </row>
    <row r="1093" spans="9:14" x14ac:dyDescent="0.2">
      <c r="I1093" s="43"/>
      <c r="J1093" s="43"/>
      <c r="K1093" s="43"/>
      <c r="L1093" s="43"/>
      <c r="M1093" s="43"/>
      <c r="N1093" s="43"/>
    </row>
    <row r="1094" spans="9:14" x14ac:dyDescent="0.2">
      <c r="I1094" s="43"/>
      <c r="J1094" s="43"/>
      <c r="K1094" s="43"/>
      <c r="L1094" s="43"/>
      <c r="M1094" s="43"/>
      <c r="N1094" s="43"/>
    </row>
    <row r="1095" spans="9:14" x14ac:dyDescent="0.2">
      <c r="I1095" s="43"/>
      <c r="J1095" s="43"/>
      <c r="K1095" s="43"/>
      <c r="L1095" s="43"/>
      <c r="M1095" s="43"/>
      <c r="N1095" s="43"/>
    </row>
    <row r="1096" spans="9:14" x14ac:dyDescent="0.2">
      <c r="I1096" s="43"/>
      <c r="J1096" s="43"/>
      <c r="K1096" s="43"/>
      <c r="L1096" s="43"/>
      <c r="M1096" s="43"/>
      <c r="N1096" s="43"/>
    </row>
    <row r="1097" spans="9:14" x14ac:dyDescent="0.2">
      <c r="I1097" s="43"/>
      <c r="J1097" s="43"/>
      <c r="K1097" s="43"/>
      <c r="L1097" s="43"/>
      <c r="M1097" s="43"/>
      <c r="N1097" s="43"/>
    </row>
    <row r="1098" spans="9:14" x14ac:dyDescent="0.2">
      <c r="I1098" s="43"/>
      <c r="J1098" s="43"/>
      <c r="K1098" s="43"/>
      <c r="L1098" s="43"/>
      <c r="M1098" s="43"/>
      <c r="N1098" s="43"/>
    </row>
    <row r="1099" spans="9:14" x14ac:dyDescent="0.2">
      <c r="I1099" s="43"/>
      <c r="J1099" s="43"/>
      <c r="K1099" s="43"/>
      <c r="L1099" s="43"/>
      <c r="M1099" s="43"/>
      <c r="N1099" s="43"/>
    </row>
    <row r="1100" spans="9:14" x14ac:dyDescent="0.2">
      <c r="I1100" s="43"/>
      <c r="J1100" s="43"/>
      <c r="K1100" s="43"/>
      <c r="L1100" s="43"/>
      <c r="M1100" s="43"/>
      <c r="N1100" s="43"/>
    </row>
    <row r="1101" spans="9:14" x14ac:dyDescent="0.2">
      <c r="I1101" s="43"/>
      <c r="J1101" s="43"/>
      <c r="K1101" s="43"/>
      <c r="L1101" s="43"/>
      <c r="M1101" s="43"/>
      <c r="N1101" s="43"/>
    </row>
    <row r="1102" spans="9:14" x14ac:dyDescent="0.2">
      <c r="I1102" s="43"/>
      <c r="J1102" s="43"/>
      <c r="K1102" s="43"/>
      <c r="L1102" s="43"/>
      <c r="M1102" s="43"/>
      <c r="N1102" s="43"/>
    </row>
    <row r="1103" spans="9:14" x14ac:dyDescent="0.2">
      <c r="I1103" s="43"/>
      <c r="J1103" s="43"/>
      <c r="K1103" s="43"/>
      <c r="L1103" s="43"/>
      <c r="M1103" s="43"/>
      <c r="N1103" s="43"/>
    </row>
    <row r="1104" spans="9:14" x14ac:dyDescent="0.2">
      <c r="I1104" s="43"/>
      <c r="J1104" s="43"/>
      <c r="K1104" s="43"/>
      <c r="L1104" s="43"/>
      <c r="M1104" s="43"/>
      <c r="N1104" s="43"/>
    </row>
    <row r="1105" spans="9:14" x14ac:dyDescent="0.2">
      <c r="I1105" s="43"/>
      <c r="J1105" s="43"/>
      <c r="K1105" s="43"/>
      <c r="L1105" s="43"/>
      <c r="M1105" s="43"/>
      <c r="N1105" s="43"/>
    </row>
    <row r="1106" spans="9:14" x14ac:dyDescent="0.2">
      <c r="I1106" s="43"/>
      <c r="J1106" s="43"/>
      <c r="K1106" s="43"/>
      <c r="L1106" s="43"/>
      <c r="M1106" s="43"/>
      <c r="N1106" s="43"/>
    </row>
    <row r="1107" spans="9:14" x14ac:dyDescent="0.2">
      <c r="I1107" s="43"/>
      <c r="J1107" s="43"/>
      <c r="K1107" s="43"/>
      <c r="L1107" s="43"/>
      <c r="M1107" s="43"/>
      <c r="N1107" s="43"/>
    </row>
    <row r="1108" spans="9:14" x14ac:dyDescent="0.2">
      <c r="I1108" s="43"/>
      <c r="J1108" s="43"/>
      <c r="K1108" s="43"/>
      <c r="L1108" s="43"/>
      <c r="M1108" s="43"/>
      <c r="N1108" s="43"/>
    </row>
    <row r="1109" spans="9:14" x14ac:dyDescent="0.2">
      <c r="I1109" s="43"/>
      <c r="J1109" s="43"/>
      <c r="K1109" s="43"/>
      <c r="L1109" s="43"/>
      <c r="M1109" s="43"/>
      <c r="N1109" s="43"/>
    </row>
    <row r="1110" spans="9:14" x14ac:dyDescent="0.2">
      <c r="I1110" s="43"/>
      <c r="J1110" s="43"/>
      <c r="K1110" s="43"/>
      <c r="L1110" s="43"/>
      <c r="M1110" s="43"/>
      <c r="N1110" s="43"/>
    </row>
    <row r="1111" spans="9:14" x14ac:dyDescent="0.2">
      <c r="I1111" s="43"/>
      <c r="J1111" s="43"/>
      <c r="K1111" s="43"/>
      <c r="L1111" s="43"/>
      <c r="M1111" s="43"/>
      <c r="N1111" s="43"/>
    </row>
    <row r="1112" spans="9:14" x14ac:dyDescent="0.2">
      <c r="I1112" s="43"/>
      <c r="J1112" s="43"/>
      <c r="K1112" s="43"/>
      <c r="L1112" s="43"/>
      <c r="M1112" s="43"/>
      <c r="N1112" s="43"/>
    </row>
    <row r="1113" spans="9:14" x14ac:dyDescent="0.2">
      <c r="I1113" s="43"/>
      <c r="J1113" s="43"/>
      <c r="K1113" s="43"/>
      <c r="L1113" s="43"/>
      <c r="M1113" s="43"/>
      <c r="N1113" s="43"/>
    </row>
    <row r="1114" spans="9:14" x14ac:dyDescent="0.2">
      <c r="I1114" s="43"/>
      <c r="J1114" s="43"/>
      <c r="K1114" s="43"/>
      <c r="L1114" s="43"/>
      <c r="M1114" s="43"/>
      <c r="N1114" s="43"/>
    </row>
    <row r="1115" spans="9:14" x14ac:dyDescent="0.2">
      <c r="I1115" s="43"/>
      <c r="J1115" s="43"/>
      <c r="K1115" s="43"/>
      <c r="L1115" s="43"/>
      <c r="M1115" s="43"/>
      <c r="N1115" s="43"/>
    </row>
    <row r="1116" spans="9:14" x14ac:dyDescent="0.2">
      <c r="I1116" s="43"/>
      <c r="J1116" s="43"/>
      <c r="K1116" s="43"/>
      <c r="L1116" s="43"/>
      <c r="M1116" s="43"/>
      <c r="N1116" s="43"/>
    </row>
    <row r="1117" spans="9:14" x14ac:dyDescent="0.2">
      <c r="I1117" s="43"/>
      <c r="J1117" s="43"/>
      <c r="K1117" s="43"/>
      <c r="L1117" s="43"/>
      <c r="M1117" s="43"/>
      <c r="N1117" s="43"/>
    </row>
    <row r="1118" spans="9:14" x14ac:dyDescent="0.2">
      <c r="I1118" s="43"/>
      <c r="J1118" s="43"/>
      <c r="K1118" s="43"/>
      <c r="L1118" s="43"/>
      <c r="M1118" s="43"/>
      <c r="N1118" s="43"/>
    </row>
    <row r="1119" spans="9:14" x14ac:dyDescent="0.2">
      <c r="I1119" s="43"/>
      <c r="J1119" s="43"/>
      <c r="K1119" s="43"/>
      <c r="L1119" s="43"/>
      <c r="M1119" s="43"/>
      <c r="N1119" s="43"/>
    </row>
    <row r="1120" spans="9:14" x14ac:dyDescent="0.2">
      <c r="I1120" s="43"/>
      <c r="J1120" s="43"/>
      <c r="K1120" s="43"/>
      <c r="L1120" s="43"/>
      <c r="M1120" s="43"/>
      <c r="N1120" s="43"/>
    </row>
    <row r="1121" spans="9:14" x14ac:dyDescent="0.2">
      <c r="I1121" s="43"/>
      <c r="J1121" s="43"/>
      <c r="K1121" s="43"/>
      <c r="L1121" s="43"/>
      <c r="M1121" s="43"/>
      <c r="N1121" s="43"/>
    </row>
    <row r="1122" spans="9:14" x14ac:dyDescent="0.2">
      <c r="I1122" s="43"/>
      <c r="J1122" s="43"/>
      <c r="K1122" s="43"/>
      <c r="L1122" s="43"/>
      <c r="M1122" s="43"/>
      <c r="N1122" s="43"/>
    </row>
    <row r="1123" spans="9:14" x14ac:dyDescent="0.2">
      <c r="I1123" s="43"/>
      <c r="J1123" s="43"/>
      <c r="K1123" s="43"/>
      <c r="L1123" s="43"/>
      <c r="M1123" s="43"/>
      <c r="N1123" s="43"/>
    </row>
    <row r="1124" spans="9:14" x14ac:dyDescent="0.2">
      <c r="I1124" s="43"/>
      <c r="J1124" s="43"/>
      <c r="K1124" s="43"/>
      <c r="L1124" s="43"/>
      <c r="M1124" s="43"/>
      <c r="N1124" s="43"/>
    </row>
    <row r="1125" spans="9:14" x14ac:dyDescent="0.2">
      <c r="I1125" s="43"/>
      <c r="J1125" s="43"/>
      <c r="K1125" s="43"/>
      <c r="L1125" s="43"/>
      <c r="M1125" s="43"/>
      <c r="N1125" s="43"/>
    </row>
    <row r="1126" spans="9:14" x14ac:dyDescent="0.2">
      <c r="I1126" s="43"/>
      <c r="J1126" s="43"/>
      <c r="K1126" s="43"/>
      <c r="L1126" s="43"/>
      <c r="M1126" s="43"/>
      <c r="N1126" s="43"/>
    </row>
    <row r="1127" spans="9:14" x14ac:dyDescent="0.2">
      <c r="I1127" s="43"/>
      <c r="J1127" s="43"/>
      <c r="K1127" s="43"/>
      <c r="L1127" s="43"/>
      <c r="M1127" s="43"/>
      <c r="N1127" s="43"/>
    </row>
    <row r="1128" spans="9:14" x14ac:dyDescent="0.2">
      <c r="I1128" s="43"/>
      <c r="J1128" s="43"/>
      <c r="K1128" s="43"/>
      <c r="L1128" s="43"/>
      <c r="M1128" s="43"/>
      <c r="N1128" s="43"/>
    </row>
    <row r="1129" spans="9:14" x14ac:dyDescent="0.2">
      <c r="I1129" s="43"/>
      <c r="J1129" s="43"/>
      <c r="K1129" s="43"/>
      <c r="L1129" s="43"/>
      <c r="M1129" s="43"/>
      <c r="N1129" s="43"/>
    </row>
    <row r="1130" spans="9:14" x14ac:dyDescent="0.2">
      <c r="I1130" s="43"/>
      <c r="J1130" s="43"/>
      <c r="K1130" s="43"/>
      <c r="L1130" s="43"/>
      <c r="M1130" s="43"/>
      <c r="N1130" s="43"/>
    </row>
    <row r="1131" spans="9:14" x14ac:dyDescent="0.2">
      <c r="I1131" s="43"/>
      <c r="J1131" s="43"/>
      <c r="K1131" s="43"/>
      <c r="L1131" s="43"/>
      <c r="M1131" s="43"/>
      <c r="N1131" s="43"/>
    </row>
    <row r="1132" spans="9:14" x14ac:dyDescent="0.2">
      <c r="I1132" s="43"/>
      <c r="J1132" s="43"/>
      <c r="K1132" s="43"/>
      <c r="L1132" s="43"/>
      <c r="M1132" s="43"/>
      <c r="N1132" s="43"/>
    </row>
    <row r="1133" spans="9:14" x14ac:dyDescent="0.2">
      <c r="I1133" s="43"/>
      <c r="J1133" s="43"/>
      <c r="K1133" s="43"/>
      <c r="L1133" s="43"/>
      <c r="M1133" s="43"/>
      <c r="N1133" s="43"/>
    </row>
    <row r="1134" spans="9:14" x14ac:dyDescent="0.2">
      <c r="I1134" s="43"/>
      <c r="J1134" s="43"/>
      <c r="K1134" s="43"/>
      <c r="L1134" s="43"/>
      <c r="M1134" s="43"/>
      <c r="N1134" s="43"/>
    </row>
    <row r="1135" spans="9:14" x14ac:dyDescent="0.2">
      <c r="I1135" s="43"/>
      <c r="J1135" s="43"/>
      <c r="K1135" s="43"/>
      <c r="L1135" s="43"/>
      <c r="M1135" s="43"/>
      <c r="N1135" s="43"/>
    </row>
    <row r="1136" spans="9:14" x14ac:dyDescent="0.2">
      <c r="I1136" s="43"/>
      <c r="J1136" s="43"/>
      <c r="K1136" s="43"/>
      <c r="L1136" s="43"/>
      <c r="M1136" s="43"/>
      <c r="N1136" s="43"/>
    </row>
    <row r="1137" spans="9:14" x14ac:dyDescent="0.2">
      <c r="I1137" s="43"/>
      <c r="J1137" s="43"/>
      <c r="K1137" s="43"/>
      <c r="L1137" s="43"/>
      <c r="M1137" s="43"/>
      <c r="N1137" s="43"/>
    </row>
    <row r="1138" spans="9:14" x14ac:dyDescent="0.2">
      <c r="I1138" s="43"/>
      <c r="J1138" s="43"/>
      <c r="K1138" s="43"/>
      <c r="L1138" s="43"/>
      <c r="M1138" s="43"/>
      <c r="N1138" s="43"/>
    </row>
  </sheetData>
  <mergeCells count="35">
    <mergeCell ref="F5:H5"/>
    <mergeCell ref="A125:G125"/>
    <mergeCell ref="A122:G122"/>
    <mergeCell ref="H10:H11"/>
    <mergeCell ref="A128:G128"/>
    <mergeCell ref="A103:G103"/>
    <mergeCell ref="A110:G110"/>
    <mergeCell ref="E10:F10"/>
    <mergeCell ref="A7:H7"/>
    <mergeCell ref="A93:H93"/>
    <mergeCell ref="G10:G11"/>
    <mergeCell ref="A23:G23"/>
    <mergeCell ref="A27:G27"/>
    <mergeCell ref="A34:H34"/>
    <mergeCell ref="A35:G35"/>
    <mergeCell ref="A50:G50"/>
    <mergeCell ref="A72:G72"/>
    <mergeCell ref="A85:G85"/>
    <mergeCell ref="F2:H2"/>
    <mergeCell ref="F3:H3"/>
    <mergeCell ref="A2:E2"/>
    <mergeCell ref="A3:E3"/>
    <mergeCell ref="E136:H136"/>
    <mergeCell ref="A13:H13"/>
    <mergeCell ref="A14:G14"/>
    <mergeCell ref="A130:H130"/>
    <mergeCell ref="E132:H132"/>
    <mergeCell ref="A132:D132"/>
    <mergeCell ref="A8:H8"/>
    <mergeCell ref="A9:H9"/>
    <mergeCell ref="A10:A11"/>
    <mergeCell ref="B10:B11"/>
    <mergeCell ref="C10:D11"/>
    <mergeCell ref="A94:G94"/>
    <mergeCell ref="A127:H127"/>
  </mergeCells>
  <phoneticPr fontId="18" type="noConversion"/>
  <pageMargins left="0.39370078740157483" right="0.39370078740157483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DOT 2-in</vt:lpstr>
      <vt:lpstr>TH dot 2</vt:lpstr>
      <vt:lpstr>DOT3</vt:lpstr>
      <vt:lpstr>GK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htkngan</dc:creator>
  <cp:lastModifiedBy>Ngo Van Nin</cp:lastModifiedBy>
  <cp:lastPrinted>2025-11-24T03:00:37Z</cp:lastPrinted>
  <dcterms:created xsi:type="dcterms:W3CDTF">2008-12-08T08:32:50Z</dcterms:created>
  <dcterms:modified xsi:type="dcterms:W3CDTF">2025-11-24T03:01:23Z</dcterms:modified>
</cp:coreProperties>
</file>